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+ PARA BOTAR\"/>
    </mc:Choice>
  </mc:AlternateContent>
  <bookViews>
    <workbookView xWindow="0" yWindow="0" windowWidth="20490" windowHeight="7905" activeTab="1"/>
  </bookViews>
  <sheets>
    <sheet name="PlanillaAguinaldodeNavidad" sheetId="7" r:id="rId1"/>
    <sheet name="_Boletas" sheetId="8" r:id="rId2"/>
  </sheets>
  <definedNames>
    <definedName name="_xlnm.Print_Area" localSheetId="1">_Boletas!$B$1:$K$61</definedName>
  </definedNames>
  <calcPr calcId="152511"/>
</workbook>
</file>

<file path=xl/calcChain.xml><?xml version="1.0" encoding="utf-8"?>
<calcChain xmlns="http://schemas.openxmlformats.org/spreadsheetml/2006/main">
  <c r="B36" i="8" l="1"/>
  <c r="S26" i="7"/>
  <c r="T26" i="7" s="1"/>
  <c r="S25" i="7"/>
  <c r="T25" i="7" s="1"/>
  <c r="S24" i="7"/>
  <c r="T24" i="7" s="1"/>
  <c r="S23" i="7"/>
  <c r="T23" i="7" s="1"/>
  <c r="S22" i="7"/>
  <c r="T22" i="7" s="1"/>
  <c r="S21" i="7"/>
  <c r="T21" i="7" s="1"/>
  <c r="S20" i="7"/>
  <c r="T20" i="7" s="1"/>
  <c r="S19" i="7"/>
  <c r="T19" i="7" s="1"/>
  <c r="S18" i="7"/>
  <c r="T18" i="7" s="1"/>
  <c r="S17" i="7"/>
  <c r="T17" i="7" s="1"/>
  <c r="S16" i="7"/>
  <c r="T16" i="7" s="1"/>
  <c r="S15" i="7"/>
  <c r="T15" i="7" s="1"/>
  <c r="S14" i="7"/>
  <c r="T14" i="7" s="1"/>
  <c r="S13" i="7"/>
  <c r="T13" i="7" s="1"/>
  <c r="S12" i="7"/>
  <c r="T12" i="7" s="1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L27" i="7"/>
  <c r="M27" i="7"/>
  <c r="N27" i="7"/>
  <c r="O27" i="7"/>
  <c r="P27" i="7"/>
  <c r="Q27" i="7"/>
  <c r="K27" i="7"/>
  <c r="AC11" i="7"/>
  <c r="S11" i="7" s="1"/>
  <c r="R26" i="7"/>
  <c r="R24" i="7"/>
  <c r="R25" i="7"/>
  <c r="R13" i="7"/>
  <c r="R14" i="7"/>
  <c r="R15" i="7"/>
  <c r="R16" i="7"/>
  <c r="R17" i="7"/>
  <c r="R18" i="7"/>
  <c r="R19" i="7"/>
  <c r="R20" i="7"/>
  <c r="R21" i="7"/>
  <c r="R22" i="7"/>
  <c r="R23" i="7"/>
  <c r="R12" i="7"/>
  <c r="R11" i="7"/>
  <c r="R27" i="7" l="1"/>
  <c r="T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11" i="7"/>
  <c r="H60" i="8"/>
  <c r="I50" i="8"/>
  <c r="I41" i="8"/>
  <c r="I34" i="8"/>
  <c r="B34" i="8"/>
  <c r="B33" i="8"/>
  <c r="B32" i="8"/>
  <c r="B24" i="8"/>
  <c r="B55" i="8" s="1"/>
  <c r="I19" i="8"/>
  <c r="M14" i="8"/>
  <c r="M13" i="8"/>
  <c r="M12" i="8"/>
  <c r="M11" i="8"/>
  <c r="M10" i="8"/>
  <c r="M9" i="8"/>
  <c r="M8" i="8"/>
  <c r="D40" i="8" l="1"/>
  <c r="D9" i="8"/>
  <c r="D10" i="8"/>
  <c r="D41" i="8" s="1"/>
  <c r="D42" i="8"/>
  <c r="D11" i="8"/>
  <c r="I9" i="8"/>
  <c r="I40" i="8" s="1"/>
  <c r="E14" i="8"/>
  <c r="E19" i="8" s="1"/>
  <c r="E21" i="8" s="1"/>
  <c r="E45" i="8"/>
  <c r="E50" i="8" s="1"/>
  <c r="E52" i="8" s="1"/>
  <c r="I39" i="8"/>
  <c r="I8" i="8"/>
  <c r="D8" i="8" l="1"/>
  <c r="D39" i="8" s="1"/>
</calcChain>
</file>

<file path=xl/comments1.xml><?xml version="1.0" encoding="utf-8"?>
<comments xmlns="http://schemas.openxmlformats.org/spreadsheetml/2006/main">
  <authors>
    <author>1</author>
  </authors>
  <commentList>
    <comment ref="S12" authorId="0" shapeId="0">
      <text>
        <r>
          <rPr>
            <b/>
            <sz val="9"/>
            <color indexed="81"/>
            <rFont val="Tahoma"/>
            <family val="2"/>
          </rPr>
          <t>La fórmula coloca en Cero ya que no tiene 3 meses mínimos de trabajo, y no corresponderia el pago de aguinaldo</t>
        </r>
      </text>
    </comment>
  </commentList>
</comments>
</file>

<file path=xl/comments2.xml><?xml version="1.0" encoding="utf-8"?>
<comments xmlns="http://schemas.openxmlformats.org/spreadsheetml/2006/main">
  <authors>
    <author>Marketing.</author>
  </authors>
  <commentList>
    <comment ref="M6" authorId="0" shapeId="0">
      <text>
        <r>
          <rPr>
            <b/>
            <sz val="8"/>
            <color indexed="81"/>
            <rFont val="Tahoma"/>
            <family val="2"/>
          </rPr>
          <t xml:space="preserve">cambiar solo el nro de fila </t>
        </r>
      </text>
    </comment>
  </commentList>
</comments>
</file>

<file path=xl/sharedStrings.xml><?xml version="1.0" encoding="utf-8"?>
<sst xmlns="http://schemas.openxmlformats.org/spreadsheetml/2006/main" count="87" uniqueCount="71">
  <si>
    <t>Nº</t>
  </si>
  <si>
    <t>NACIONALIDAD</t>
  </si>
  <si>
    <t>TOTALES</t>
  </si>
  <si>
    <t>NOMBRE DEL EMPLEADOR O REPRESENTANTE LEGAL</t>
  </si>
  <si>
    <t>Nº DE DOCUMENTO DE IDENTIDAD</t>
  </si>
  <si>
    <t>(En Bolivianos)</t>
  </si>
  <si>
    <t>FIRMA</t>
  </si>
  <si>
    <t>CARNET DE IDENTIDAD</t>
  </si>
  <si>
    <t>FECHA DE NACIMIENTO</t>
  </si>
  <si>
    <t>OCUPACIÓN QUE 
DESEMPEÑA</t>
  </si>
  <si>
    <t>SEXO
(F/M)</t>
  </si>
  <si>
    <t>FIRMA DEL
EMPLEADO</t>
  </si>
  <si>
    <t>NOMBRE O RAZÓN SOCIAL</t>
  </si>
  <si>
    <t>Nº EMPLEADOR MINISTERIO DE TRABAJO</t>
  </si>
  <si>
    <t>Nº DE NIT</t>
  </si>
  <si>
    <t>Nº DE EMPLEADOR (Caja de Salud)</t>
  </si>
  <si>
    <t>PLANILLA DE PAGO DE AGUINALDO DE NAVIDAD</t>
  </si>
  <si>
    <t>FECHA DE INGRESO</t>
  </si>
  <si>
    <t>APELLIDO PATERNO</t>
  </si>
  <si>
    <t>APELLIDO MATERNO</t>
  </si>
  <si>
    <t>NOMBRES</t>
  </si>
  <si>
    <t xml:space="preserve">FECHA: </t>
  </si>
  <si>
    <t>Promedio del bono de antigüedad
(B)</t>
  </si>
  <si>
    <t>Promedio del haber básico (A)</t>
  </si>
  <si>
    <t>Promedio del bono de producción
(C)</t>
  </si>
  <si>
    <t>Promedio del subsidio de frontera
(D)</t>
  </si>
  <si>
    <t>Promedio trabajo extraordinario y nocturno
(E)</t>
  </si>
  <si>
    <t>Promedio pago dominical y domingo trabajado
(F)</t>
  </si>
  <si>
    <t>Promedio otros bonos
(G)</t>
  </si>
  <si>
    <t>Promedio total ganado
(H=A+B+C+D+E+F+G)</t>
  </si>
  <si>
    <t>Meses trabajados
(I)</t>
  </si>
  <si>
    <t>Total ganado después de duodécimas
(J=H*I/12)</t>
  </si>
  <si>
    <t>GESTIÓN 2015</t>
  </si>
  <si>
    <t>EMPRESA ASDF</t>
  </si>
  <si>
    <t>NIT:  44444555</t>
  </si>
  <si>
    <t>DPTO. ADM Y FIN</t>
  </si>
  <si>
    <t>(Expresado en bolivianos)</t>
  </si>
  <si>
    <t>NOMBRE</t>
  </si>
  <si>
    <t xml:space="preserve">C.I. </t>
  </si>
  <si>
    <t>MESES TRABAJADOS</t>
  </si>
  <si>
    <t>CARGO</t>
  </si>
  <si>
    <t>MES</t>
  </si>
  <si>
    <t>AGUINALDO</t>
  </si>
  <si>
    <t>F-INGRESO</t>
  </si>
  <si>
    <t>INGRESOS</t>
  </si>
  <si>
    <t>EGRESOS</t>
  </si>
  <si>
    <t>TOTAL INGRESOS</t>
  </si>
  <si>
    <t>TOTAL EGRESOS</t>
  </si>
  <si>
    <r>
      <t xml:space="preserve">LIQUIDO PAGABLE </t>
    </r>
    <r>
      <rPr>
        <b/>
        <sz val="10"/>
        <rFont val="Tahoma"/>
        <family val="2"/>
      </rPr>
      <t>( I - E )</t>
    </r>
  </si>
  <si>
    <t>RECIBI CONFORME</t>
  </si>
  <si>
    <t>JEFE DPTO. ADM Y FIN</t>
  </si>
  <si>
    <t>SALARIO GANADO</t>
  </si>
  <si>
    <t>Rodriguez</t>
  </si>
  <si>
    <t>Jaime</t>
  </si>
  <si>
    <t>Flores</t>
  </si>
  <si>
    <t>PROM. TOT. GANADO 3 ULTIMOS</t>
  </si>
  <si>
    <t>Boliviana</t>
  </si>
  <si>
    <t>M</t>
  </si>
  <si>
    <t>Gerente propietario</t>
  </si>
  <si>
    <t>Nombre Completo</t>
  </si>
  <si>
    <t xml:space="preserve">Fecha de Inicio de Cálculo </t>
  </si>
  <si>
    <t>Fecha Final de Cálculo</t>
  </si>
  <si>
    <t>Meses duodécimas</t>
  </si>
  <si>
    <t>Casillas que sirven solo para cálculo. NO BORRAR. Eso sí, completar lo que no está sombreado</t>
  </si>
  <si>
    <t>Perlacios</t>
  </si>
  <si>
    <t>Blanca</t>
  </si>
  <si>
    <t>Juana</t>
  </si>
  <si>
    <t>F</t>
  </si>
  <si>
    <t>Limpieza</t>
  </si>
  <si>
    <t>RECIBO DE PAGO AGUINALDO DE NAVIDAD</t>
  </si>
  <si>
    <t>SUCRE - BOLIVIA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</si>
</sst>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yyyy"/>
    <numFmt numFmtId="165" formatCode="[$-C0A]d\ &quot;de&quot;\ mmmm\ &quot;de&quot;\ yyyy;@"/>
    <numFmt numFmtId="166" formatCode="mmmm\ yyyy"/>
    <numFmt numFmtId="170" formatCode="_(* #,##0_);_(* \(#,##0\);_(* &quot;-&quot;??_);_(@_)"/>
  </numFmts>
  <fonts count="25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</font>
    <font>
      <b/>
      <sz val="12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u/>
      <sz val="18"/>
      <name val="Tahoma"/>
      <family val="2"/>
    </font>
    <font>
      <sz val="10"/>
      <color indexed="55"/>
      <name val="Tahoma"/>
      <family val="2"/>
    </font>
    <font>
      <i/>
      <sz val="10"/>
      <name val="Tahoma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i/>
      <sz val="9"/>
      <name val="Tahoma"/>
      <family val="2"/>
    </font>
    <font>
      <sz val="12"/>
      <name val="Tahoma"/>
      <family val="2"/>
    </font>
    <font>
      <b/>
      <sz val="8"/>
      <color indexed="81"/>
      <name val="Tahoma"/>
      <family val="2"/>
    </font>
    <font>
      <sz val="13"/>
      <name val="Arial"/>
      <family val="2"/>
    </font>
    <font>
      <b/>
      <sz val="13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4" fillId="0" borderId="2" xfId="0" applyFont="1" applyBorder="1"/>
    <xf numFmtId="0" fontId="2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7" xfId="0" applyFont="1" applyBorder="1"/>
    <xf numFmtId="0" fontId="6" fillId="0" borderId="0" xfId="0" applyFont="1" applyAlignment="1">
      <alignment horizontal="right"/>
    </xf>
    <xf numFmtId="0" fontId="4" fillId="0" borderId="14" xfId="0" applyFont="1" applyBorder="1"/>
    <xf numFmtId="0" fontId="7" fillId="0" borderId="13" xfId="0" applyFont="1" applyBorder="1"/>
    <xf numFmtId="0" fontId="6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7" xfId="0" applyFont="1" applyBorder="1" applyAlignment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0" fontId="1" fillId="0" borderId="17" xfId="0" applyFont="1" applyBorder="1" applyAlignment="1">
      <alignment horizontal="center" vertical="center" wrapText="1"/>
    </xf>
    <xf numFmtId="0" fontId="4" fillId="0" borderId="26" xfId="0" applyFont="1" applyBorder="1"/>
    <xf numFmtId="0" fontId="4" fillId="0" borderId="2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31" xfId="0" applyFont="1" applyBorder="1"/>
    <xf numFmtId="0" fontId="1" fillId="0" borderId="11" xfId="0" applyFont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1" fillId="0" borderId="35" xfId="0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9" xfId="0" applyFont="1" applyBorder="1"/>
    <xf numFmtId="0" fontId="5" fillId="2" borderId="9" xfId="0" applyFont="1" applyFill="1" applyBorder="1"/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2" fillId="0" borderId="41" xfId="0" applyFont="1" applyBorder="1"/>
    <xf numFmtId="0" fontId="12" fillId="0" borderId="11" xfId="0" applyFont="1" applyBorder="1"/>
    <xf numFmtId="0" fontId="12" fillId="0" borderId="0" xfId="0" applyFont="1"/>
    <xf numFmtId="0" fontId="11" fillId="0" borderId="4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43" xfId="0" applyFont="1" applyBorder="1"/>
    <xf numFmtId="0" fontId="13" fillId="0" borderId="4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3" fillId="0" borderId="4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5" fillId="0" borderId="0" xfId="0" applyFont="1"/>
    <xf numFmtId="0" fontId="12" fillId="0" borderId="42" xfId="0" applyFont="1" applyBorder="1"/>
    <xf numFmtId="0" fontId="12" fillId="0" borderId="0" xfId="0" applyFont="1" applyBorder="1" applyAlignment="1">
      <alignment horizontal="center"/>
    </xf>
    <xf numFmtId="14" fontId="15" fillId="0" borderId="0" xfId="0" applyNumberFormat="1" applyFont="1"/>
    <xf numFmtId="0" fontId="16" fillId="0" borderId="0" xfId="0" applyFont="1" applyFill="1" applyBorder="1"/>
    <xf numFmtId="4" fontId="12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16" fillId="0" borderId="0" xfId="0" applyFont="1" applyBorder="1"/>
    <xf numFmtId="164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14" fontId="12" fillId="0" borderId="0" xfId="0" applyNumberFormat="1" applyFont="1" applyBorder="1" applyAlignment="1">
      <alignment horizontal="left"/>
    </xf>
    <xf numFmtId="17" fontId="12" fillId="0" borderId="0" xfId="0" applyNumberFormat="1" applyFont="1" applyBorder="1"/>
    <xf numFmtId="0" fontId="17" fillId="0" borderId="0" xfId="0" applyFont="1" applyBorder="1" applyAlignment="1">
      <alignment horizontal="center"/>
    </xf>
    <xf numFmtId="2" fontId="12" fillId="0" borderId="0" xfId="0" applyNumberFormat="1" applyFont="1" applyBorder="1"/>
    <xf numFmtId="4" fontId="12" fillId="0" borderId="0" xfId="0" applyNumberFormat="1" applyFont="1" applyFill="1" applyBorder="1"/>
    <xf numFmtId="4" fontId="12" fillId="0" borderId="2" xfId="0" applyNumberFormat="1" applyFont="1" applyBorder="1"/>
    <xf numFmtId="4" fontId="12" fillId="0" borderId="44" xfId="0" applyNumberFormat="1" applyFont="1" applyBorder="1"/>
    <xf numFmtId="0" fontId="19" fillId="0" borderId="0" xfId="0" applyFont="1" applyBorder="1" applyAlignment="1">
      <alignment horizontal="left" vertical="top" wrapText="1"/>
    </xf>
    <xf numFmtId="0" fontId="20" fillId="0" borderId="0" xfId="0" applyFont="1" applyFill="1" applyBorder="1"/>
    <xf numFmtId="4" fontId="20" fillId="0" borderId="0" xfId="0" applyNumberFormat="1" applyFont="1" applyBorder="1"/>
    <xf numFmtId="165" fontId="12" fillId="0" borderId="42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65" fontId="12" fillId="0" borderId="43" xfId="0" applyNumberFormat="1" applyFont="1" applyFill="1" applyBorder="1" applyAlignment="1">
      <alignment horizontal="center"/>
    </xf>
    <xf numFmtId="0" fontId="12" fillId="0" borderId="7" xfId="0" applyFont="1" applyBorder="1"/>
    <xf numFmtId="0" fontId="12" fillId="0" borderId="45" xfId="0" applyFont="1" applyBorder="1"/>
    <xf numFmtId="0" fontId="12" fillId="0" borderId="16" xfId="0" applyFont="1" applyBorder="1"/>
    <xf numFmtId="0" fontId="12" fillId="0" borderId="46" xfId="0" applyFont="1" applyBorder="1"/>
    <xf numFmtId="166" fontId="12" fillId="0" borderId="0" xfId="0" applyNumberFormat="1" applyFont="1" applyFill="1" applyBorder="1" applyAlignment="1">
      <alignment horizontal="right"/>
    </xf>
    <xf numFmtId="4" fontId="12" fillId="0" borderId="2" xfId="0" applyNumberFormat="1" applyFont="1" applyFill="1" applyBorder="1"/>
    <xf numFmtId="14" fontId="4" fillId="0" borderId="21" xfId="0" applyNumberFormat="1" applyFont="1" applyBorder="1"/>
    <xf numFmtId="14" fontId="4" fillId="0" borderId="36" xfId="0" applyNumberFormat="1" applyFont="1" applyBorder="1"/>
    <xf numFmtId="0" fontId="22" fillId="0" borderId="0" xfId="0" applyFont="1"/>
    <xf numFmtId="0" fontId="22" fillId="3" borderId="0" xfId="0" applyFont="1" applyFill="1"/>
    <xf numFmtId="14" fontId="22" fillId="0" borderId="0" xfId="0" applyNumberFormat="1" applyFont="1"/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2" fontId="4" fillId="0" borderId="28" xfId="0" applyNumberFormat="1" applyFont="1" applyBorder="1"/>
    <xf numFmtId="2" fontId="4" fillId="0" borderId="26" xfId="0" applyNumberFormat="1" applyFont="1" applyBorder="1"/>
    <xf numFmtId="2" fontId="4" fillId="0" borderId="21" xfId="0" applyNumberFormat="1" applyFont="1" applyBorder="1"/>
    <xf numFmtId="2" fontId="4" fillId="0" borderId="36" xfId="0" applyNumberFormat="1" applyFont="1" applyBorder="1"/>
    <xf numFmtId="2" fontId="4" fillId="0" borderId="22" xfId="0" applyNumberFormat="1" applyFont="1" applyBorder="1"/>
    <xf numFmtId="2" fontId="4" fillId="0" borderId="32" xfId="0" applyNumberFormat="1" applyFont="1" applyBorder="1"/>
    <xf numFmtId="2" fontId="4" fillId="0" borderId="1" xfId="0" applyNumberFormat="1" applyFont="1" applyBorder="1"/>
    <xf numFmtId="2" fontId="4" fillId="0" borderId="6" xfId="0" applyNumberFormat="1" applyFont="1" applyBorder="1"/>
    <xf numFmtId="2" fontId="4" fillId="0" borderId="2" xfId="0" applyNumberFormat="1" applyFont="1" applyBorder="1"/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33" xfId="0" applyNumberFormat="1" applyFont="1" applyBorder="1"/>
    <xf numFmtId="2" fontId="4" fillId="0" borderId="29" xfId="0" applyNumberFormat="1" applyFont="1" applyBorder="1"/>
    <xf numFmtId="2" fontId="4" fillId="0" borderId="31" xfId="0" applyNumberFormat="1" applyFont="1" applyBorder="1"/>
    <xf numFmtId="2" fontId="4" fillId="0" borderId="24" xfId="0" applyNumberFormat="1" applyFont="1" applyBorder="1"/>
    <xf numFmtId="2" fontId="4" fillId="0" borderId="37" xfId="0" applyNumberFormat="1" applyFont="1" applyBorder="1"/>
    <xf numFmtId="2" fontId="4" fillId="0" borderId="25" xfId="0" applyNumberFormat="1" applyFont="1" applyBorder="1"/>
    <xf numFmtId="2" fontId="4" fillId="0" borderId="34" xfId="0" applyNumberFormat="1" applyFont="1" applyBorder="1"/>
    <xf numFmtId="2" fontId="4" fillId="0" borderId="39" xfId="0" applyNumberFormat="1" applyFont="1" applyBorder="1"/>
    <xf numFmtId="2" fontId="5" fillId="0" borderId="8" xfId="0" applyNumberFormat="1" applyFont="1" applyBorder="1"/>
    <xf numFmtId="2" fontId="5" fillId="0" borderId="16" xfId="0" applyNumberFormat="1" applyFont="1" applyBorder="1"/>
    <xf numFmtId="2" fontId="5" fillId="2" borderId="10" xfId="0" applyNumberFormat="1" applyFont="1" applyFill="1" applyBorder="1"/>
    <xf numFmtId="2" fontId="5" fillId="0" borderId="9" xfId="0" applyNumberFormat="1" applyFont="1" applyBorder="1"/>
    <xf numFmtId="14" fontId="4" fillId="0" borderId="2" xfId="0" applyNumberFormat="1" applyFont="1" applyBorder="1"/>
    <xf numFmtId="14" fontId="4" fillId="0" borderId="4" xfId="0" applyNumberFormat="1" applyFont="1" applyBorder="1"/>
    <xf numFmtId="170" fontId="12" fillId="0" borderId="0" xfId="1" applyNumberFormat="1" applyFont="1" applyBorder="1"/>
    <xf numFmtId="0" fontId="23" fillId="3" borderId="4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676275</xdr:colOff>
      <xdr:row>4</xdr:row>
      <xdr:rowOff>190500</xdr:rowOff>
    </xdr:from>
    <xdr:to>
      <xdr:col>37</xdr:col>
      <xdr:colOff>752475</xdr:colOff>
      <xdr:row>23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364450" y="819150"/>
          <a:ext cx="6934200" cy="3095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1">
            <a:defRPr sz="1000"/>
          </a:pPr>
          <a:r>
            <a:rPr lang="en-US" sz="2200" b="0" i="0" strike="noStrike">
              <a:solidFill>
                <a:srgbClr val="000000"/>
              </a:solidFill>
              <a:latin typeface="Arial"/>
              <a:cs typeface="Arial"/>
            </a:rPr>
            <a:t>Limberg:</a:t>
          </a: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200" b="0" i="0" strike="noStrike">
              <a:solidFill>
                <a:srgbClr val="000000"/>
              </a:solidFill>
              <a:latin typeface="Arial"/>
              <a:cs typeface="Arial"/>
            </a:rPr>
            <a:t>Para imprimir las boletas automaticas.</a:t>
          </a: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200" b="0" i="0" strike="noStrike">
              <a:solidFill>
                <a:srgbClr val="000000"/>
              </a:solidFill>
              <a:latin typeface="Arial"/>
              <a:cs typeface="Arial"/>
            </a:rPr>
            <a:t>Falta unos cuantos ajustes…….</a:t>
          </a: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200" b="0" i="0" strike="noStrike">
              <a:solidFill>
                <a:srgbClr val="000000"/>
              </a:solidFill>
              <a:latin typeface="Arial"/>
              <a:cs typeface="Arial"/>
            </a:rPr>
            <a:t>.r.a.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2"/>
  <sheetViews>
    <sheetView topLeftCell="K7" zoomScaleNormal="100" workbookViewId="0">
      <selection activeCell="K12" sqref="K12"/>
    </sheetView>
  </sheetViews>
  <sheetFormatPr baseColWidth="10" defaultRowHeight="16.5" x14ac:dyDescent="0.25"/>
  <cols>
    <col min="1" max="1" width="3" style="3" bestFit="1" customWidth="1"/>
    <col min="2" max="2" width="10.7109375" style="3" customWidth="1"/>
    <col min="3" max="4" width="12.7109375" style="3" customWidth="1"/>
    <col min="5" max="5" width="9.5703125" style="3" customWidth="1"/>
    <col min="6" max="6" width="13.28515625" style="3" bestFit="1" customWidth="1"/>
    <col min="7" max="7" width="11.140625" style="3" bestFit="1" customWidth="1"/>
    <col min="8" max="8" width="5" style="3" bestFit="1" customWidth="1"/>
    <col min="9" max="9" width="20.7109375" style="3" customWidth="1"/>
    <col min="10" max="10" width="10.28515625" style="3" bestFit="1" customWidth="1"/>
    <col min="11" max="20" width="12.7109375" style="3" customWidth="1"/>
    <col min="21" max="21" width="13.140625" style="3" customWidth="1"/>
    <col min="22" max="22" width="1.5703125" style="4" customWidth="1"/>
    <col min="23" max="25" width="11.42578125" style="3"/>
    <col min="26" max="26" width="20.28515625" style="103" customWidth="1"/>
    <col min="27" max="27" width="15.28515625" style="103" bestFit="1" customWidth="1"/>
    <col min="28" max="28" width="16.42578125" style="103" customWidth="1"/>
    <col min="29" max="30" width="11.42578125" style="103"/>
    <col min="31" max="16384" width="11.42578125" style="3"/>
  </cols>
  <sheetData>
    <row r="1" spans="1:30" s="14" customFormat="1" x14ac:dyDescent="0.25">
      <c r="A1" s="13" t="s">
        <v>12</v>
      </c>
      <c r="F1" s="16"/>
      <c r="G1" s="16"/>
      <c r="H1" s="16"/>
      <c r="I1" s="16"/>
      <c r="J1" s="16"/>
      <c r="S1" s="20"/>
      <c r="T1" s="20"/>
      <c r="U1" s="20"/>
      <c r="V1" s="15"/>
      <c r="Z1" s="103"/>
      <c r="AA1" s="103"/>
      <c r="AB1" s="103"/>
      <c r="AC1" s="103"/>
      <c r="AD1" s="103"/>
    </row>
    <row r="2" spans="1:30" s="14" customFormat="1" x14ac:dyDescent="0.25">
      <c r="A2" s="13" t="s">
        <v>13</v>
      </c>
      <c r="F2" s="16"/>
      <c r="G2" s="16"/>
      <c r="H2" s="16"/>
      <c r="I2" s="16"/>
      <c r="J2" s="16"/>
      <c r="S2" s="13"/>
      <c r="V2" s="15"/>
      <c r="Z2" s="103"/>
      <c r="AA2" s="103"/>
      <c r="AB2" s="103"/>
      <c r="AC2" s="103"/>
      <c r="AD2" s="103"/>
    </row>
    <row r="3" spans="1:30" s="14" customFormat="1" x14ac:dyDescent="0.25">
      <c r="A3" s="13" t="s">
        <v>14</v>
      </c>
      <c r="F3" s="19"/>
      <c r="G3" s="19"/>
      <c r="H3" s="19"/>
      <c r="I3" s="19"/>
      <c r="J3" s="19"/>
      <c r="S3" s="13"/>
      <c r="V3" s="15"/>
      <c r="Z3" s="103"/>
      <c r="AA3" s="103"/>
      <c r="AB3" s="103"/>
      <c r="AC3" s="103"/>
      <c r="AD3" s="103"/>
    </row>
    <row r="4" spans="1:30" s="14" customFormat="1" x14ac:dyDescent="0.25">
      <c r="A4" s="13" t="s">
        <v>15</v>
      </c>
      <c r="F4" s="19"/>
      <c r="G4" s="19"/>
      <c r="H4" s="19"/>
      <c r="I4" s="19"/>
      <c r="J4" s="19"/>
      <c r="S4" s="13"/>
      <c r="V4" s="15"/>
      <c r="Z4" s="103"/>
      <c r="AA4" s="103"/>
      <c r="AB4" s="103"/>
      <c r="AC4" s="103"/>
      <c r="AD4" s="103"/>
    </row>
    <row r="5" spans="1:30" s="14" customFormat="1" x14ac:dyDescent="0.25">
      <c r="A5" s="13"/>
      <c r="F5" s="15"/>
      <c r="G5" s="15"/>
      <c r="H5" s="15"/>
      <c r="I5" s="15"/>
      <c r="J5" s="15"/>
      <c r="S5" s="13"/>
      <c r="V5" s="15"/>
      <c r="Z5" s="103"/>
      <c r="AA5" s="103"/>
      <c r="AB5" s="103"/>
      <c r="AC5" s="103"/>
      <c r="AD5" s="103"/>
    </row>
    <row r="6" spans="1:30" s="14" customFormat="1" ht="18" x14ac:dyDescent="0.25">
      <c r="A6" s="47" t="s">
        <v>16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15"/>
      <c r="Z6" s="103"/>
      <c r="AA6" s="103"/>
      <c r="AB6" s="103"/>
      <c r="AC6" s="103"/>
      <c r="AD6" s="103"/>
    </row>
    <row r="7" spans="1:30" s="14" customFormat="1" ht="16.5" customHeight="1" x14ac:dyDescent="0.2">
      <c r="A7" s="48" t="s">
        <v>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15"/>
      <c r="Z7" s="107" t="s">
        <v>63</v>
      </c>
      <c r="AA7" s="107"/>
      <c r="AB7" s="107"/>
      <c r="AC7" s="107"/>
      <c r="AD7" s="107"/>
    </row>
    <row r="8" spans="1:30" s="14" customFormat="1" ht="15.75" customHeigh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 t="s">
        <v>32</v>
      </c>
      <c r="V8" s="15"/>
      <c r="Z8" s="107"/>
      <c r="AA8" s="107"/>
      <c r="AB8" s="107"/>
      <c r="AC8" s="107"/>
      <c r="AD8" s="107"/>
    </row>
    <row r="9" spans="1:30" s="14" customFormat="1" ht="15.75" customHeight="1" thickBot="1" x14ac:dyDescent="0.25">
      <c r="V9" s="15"/>
      <c r="Z9" s="107"/>
      <c r="AA9" s="107"/>
      <c r="AB9" s="107"/>
      <c r="AC9" s="107"/>
      <c r="AD9" s="107"/>
    </row>
    <row r="10" spans="1:30" ht="68.25" thickBot="1" x14ac:dyDescent="0.3">
      <c r="A10" s="21" t="s">
        <v>0</v>
      </c>
      <c r="B10" s="24" t="s">
        <v>7</v>
      </c>
      <c r="C10" s="25" t="s">
        <v>18</v>
      </c>
      <c r="D10" s="25" t="s">
        <v>19</v>
      </c>
      <c r="E10" s="25" t="s">
        <v>20</v>
      </c>
      <c r="F10" s="25" t="s">
        <v>1</v>
      </c>
      <c r="G10" s="25" t="s">
        <v>8</v>
      </c>
      <c r="H10" s="26" t="s">
        <v>10</v>
      </c>
      <c r="I10" s="29" t="s">
        <v>9</v>
      </c>
      <c r="J10" s="41" t="s">
        <v>17</v>
      </c>
      <c r="K10" s="21" t="s">
        <v>23</v>
      </c>
      <c r="L10" s="29" t="s">
        <v>22</v>
      </c>
      <c r="M10" s="25" t="s">
        <v>24</v>
      </c>
      <c r="N10" s="25" t="s">
        <v>25</v>
      </c>
      <c r="O10" s="25" t="s">
        <v>26</v>
      </c>
      <c r="P10" s="41" t="s">
        <v>27</v>
      </c>
      <c r="Q10" s="26" t="s">
        <v>28</v>
      </c>
      <c r="R10" s="38" t="s">
        <v>29</v>
      </c>
      <c r="S10" s="38" t="s">
        <v>30</v>
      </c>
      <c r="T10" s="38" t="s">
        <v>31</v>
      </c>
      <c r="U10" s="38" t="s">
        <v>11</v>
      </c>
      <c r="V10" s="2"/>
      <c r="Z10" s="134" t="s">
        <v>59</v>
      </c>
      <c r="AA10" s="134" t="s">
        <v>60</v>
      </c>
      <c r="AB10" s="134" t="s">
        <v>61</v>
      </c>
      <c r="AC10" s="134" t="s">
        <v>62</v>
      </c>
    </row>
    <row r="11" spans="1:30" ht="39.950000000000003" customHeight="1" x14ac:dyDescent="0.25">
      <c r="A11" s="31">
        <v>1</v>
      </c>
      <c r="B11" s="18">
        <v>32154687</v>
      </c>
      <c r="C11" s="27" t="s">
        <v>52</v>
      </c>
      <c r="D11" s="27" t="s">
        <v>54</v>
      </c>
      <c r="E11" s="27" t="s">
        <v>53</v>
      </c>
      <c r="F11" s="27" t="s">
        <v>56</v>
      </c>
      <c r="G11" s="101">
        <v>29082</v>
      </c>
      <c r="H11" s="28" t="s">
        <v>57</v>
      </c>
      <c r="I11" s="30" t="s">
        <v>58</v>
      </c>
      <c r="J11" s="102">
        <v>41688</v>
      </c>
      <c r="K11" s="108">
        <v>1700</v>
      </c>
      <c r="L11" s="109">
        <v>0</v>
      </c>
      <c r="M11" s="110">
        <v>0</v>
      </c>
      <c r="N11" s="110">
        <v>0</v>
      </c>
      <c r="O11" s="110">
        <v>0</v>
      </c>
      <c r="P11" s="111">
        <v>0</v>
      </c>
      <c r="Q11" s="112">
        <v>0</v>
      </c>
      <c r="R11" s="113">
        <f>+K11+L11+M11+N11+O11+P11+Q11</f>
        <v>1700</v>
      </c>
      <c r="S11" s="113">
        <f>IF(AC11&gt;3,AC11,0)</f>
        <v>12</v>
      </c>
      <c r="T11" s="113">
        <f>+R11*S11/12</f>
        <v>1700</v>
      </c>
      <c r="U11" s="39"/>
      <c r="Z11" s="104" t="str">
        <f>CONCATENATE(C11," ",D11,", ",E11)</f>
        <v>Rodriguez Flores, Jaime</v>
      </c>
      <c r="AA11" s="105">
        <v>42005</v>
      </c>
      <c r="AB11" s="105">
        <v>42369</v>
      </c>
      <c r="AC11" s="104">
        <f>(DAYS360(AA11,AB11,0))/30</f>
        <v>12</v>
      </c>
    </row>
    <row r="12" spans="1:30" ht="39.950000000000003" customHeight="1" x14ac:dyDescent="0.25">
      <c r="A12" s="32">
        <v>2</v>
      </c>
      <c r="B12" s="9">
        <v>68451651</v>
      </c>
      <c r="C12" s="7" t="s">
        <v>64</v>
      </c>
      <c r="D12" s="7" t="s">
        <v>65</v>
      </c>
      <c r="E12" s="7" t="s">
        <v>66</v>
      </c>
      <c r="F12" s="7" t="s">
        <v>56</v>
      </c>
      <c r="G12" s="131">
        <v>32888</v>
      </c>
      <c r="H12" s="11" t="s">
        <v>67</v>
      </c>
      <c r="I12" s="12" t="s">
        <v>68</v>
      </c>
      <c r="J12" s="132">
        <v>42285</v>
      </c>
      <c r="K12" s="114">
        <v>4600</v>
      </c>
      <c r="L12" s="115">
        <v>0</v>
      </c>
      <c r="M12" s="116">
        <v>0</v>
      </c>
      <c r="N12" s="116">
        <v>0</v>
      </c>
      <c r="O12" s="116">
        <v>0</v>
      </c>
      <c r="P12" s="117">
        <v>0</v>
      </c>
      <c r="Q12" s="118">
        <v>0</v>
      </c>
      <c r="R12" s="119">
        <f>+K12+L12+M12+N12+O12+P12+Q12</f>
        <v>4600</v>
      </c>
      <c r="S12" s="119">
        <f t="shared" ref="S12:S26" si="0">IF(AC12&gt;3,AC12,0)</f>
        <v>0</v>
      </c>
      <c r="T12" s="119">
        <f t="shared" ref="T12:T26" si="1">+R12*S12/12</f>
        <v>0</v>
      </c>
      <c r="U12" s="40"/>
      <c r="Z12" s="104" t="str">
        <f t="shared" ref="Z12:Z26" si="2">CONCATENATE(C12," ",D12,", ",E12)</f>
        <v>Perlacios Blanca, Juana</v>
      </c>
      <c r="AA12" s="105">
        <v>42285</v>
      </c>
      <c r="AB12" s="105">
        <v>42369</v>
      </c>
      <c r="AC12" s="104">
        <f t="shared" ref="AC12:AC26" si="3">(DAYS360(AA12,AB12,0))/30</f>
        <v>2.7666666666666666</v>
      </c>
    </row>
    <row r="13" spans="1:30" ht="39.950000000000003" customHeight="1" x14ac:dyDescent="0.25">
      <c r="A13" s="32">
        <v>3</v>
      </c>
      <c r="B13" s="9"/>
      <c r="C13" s="7"/>
      <c r="D13" s="7"/>
      <c r="E13" s="7"/>
      <c r="F13" s="7"/>
      <c r="G13" s="7"/>
      <c r="H13" s="11"/>
      <c r="I13" s="12"/>
      <c r="J13" s="10"/>
      <c r="K13" s="114"/>
      <c r="L13" s="115"/>
      <c r="M13" s="116"/>
      <c r="N13" s="116"/>
      <c r="O13" s="116"/>
      <c r="P13" s="117"/>
      <c r="Q13" s="118"/>
      <c r="R13" s="119">
        <f t="shared" ref="R13:R26" si="4">+K13+L13+M13+N13+O13+P13+Q13</f>
        <v>0</v>
      </c>
      <c r="S13" s="119">
        <f t="shared" si="0"/>
        <v>0</v>
      </c>
      <c r="T13" s="119">
        <f t="shared" si="1"/>
        <v>0</v>
      </c>
      <c r="U13" s="40"/>
      <c r="Z13" s="104" t="str">
        <f t="shared" si="2"/>
        <v xml:space="preserve"> , </v>
      </c>
      <c r="AC13" s="104">
        <f t="shared" si="3"/>
        <v>0</v>
      </c>
    </row>
    <row r="14" spans="1:30" ht="39.950000000000003" customHeight="1" x14ac:dyDescent="0.25">
      <c r="A14" s="32">
        <v>4</v>
      </c>
      <c r="B14" s="9"/>
      <c r="C14" s="7"/>
      <c r="D14" s="7"/>
      <c r="E14" s="7"/>
      <c r="F14" s="7"/>
      <c r="G14" s="7"/>
      <c r="H14" s="11"/>
      <c r="I14" s="12"/>
      <c r="J14" s="10"/>
      <c r="K14" s="114"/>
      <c r="L14" s="115"/>
      <c r="M14" s="116"/>
      <c r="N14" s="116"/>
      <c r="O14" s="116"/>
      <c r="P14" s="117"/>
      <c r="Q14" s="118"/>
      <c r="R14" s="119">
        <f t="shared" si="4"/>
        <v>0</v>
      </c>
      <c r="S14" s="119">
        <f t="shared" si="0"/>
        <v>0</v>
      </c>
      <c r="T14" s="119">
        <f t="shared" si="1"/>
        <v>0</v>
      </c>
      <c r="U14" s="40"/>
      <c r="Z14" s="104" t="str">
        <f t="shared" si="2"/>
        <v xml:space="preserve"> , </v>
      </c>
      <c r="AC14" s="104">
        <f t="shared" si="3"/>
        <v>0</v>
      </c>
    </row>
    <row r="15" spans="1:30" ht="39.950000000000003" customHeight="1" x14ac:dyDescent="0.25">
      <c r="A15" s="32">
        <v>5</v>
      </c>
      <c r="B15" s="9"/>
      <c r="C15" s="7"/>
      <c r="D15" s="7"/>
      <c r="E15" s="7"/>
      <c r="F15" s="7"/>
      <c r="G15" s="7"/>
      <c r="H15" s="11"/>
      <c r="I15" s="12"/>
      <c r="J15" s="10"/>
      <c r="K15" s="114"/>
      <c r="L15" s="115"/>
      <c r="M15" s="116"/>
      <c r="N15" s="116"/>
      <c r="O15" s="116"/>
      <c r="P15" s="117"/>
      <c r="Q15" s="118"/>
      <c r="R15" s="119">
        <f t="shared" si="4"/>
        <v>0</v>
      </c>
      <c r="S15" s="119">
        <f t="shared" si="0"/>
        <v>0</v>
      </c>
      <c r="T15" s="119">
        <f t="shared" si="1"/>
        <v>0</v>
      </c>
      <c r="U15" s="40"/>
      <c r="Z15" s="104" t="str">
        <f t="shared" si="2"/>
        <v xml:space="preserve"> , </v>
      </c>
      <c r="AC15" s="104">
        <f t="shared" si="3"/>
        <v>0</v>
      </c>
    </row>
    <row r="16" spans="1:30" ht="39.950000000000003" customHeight="1" x14ac:dyDescent="0.25">
      <c r="A16" s="32">
        <v>6</v>
      </c>
      <c r="B16" s="9"/>
      <c r="C16" s="7"/>
      <c r="D16" s="7"/>
      <c r="E16" s="7"/>
      <c r="F16" s="7"/>
      <c r="G16" s="7"/>
      <c r="H16" s="11"/>
      <c r="I16" s="12"/>
      <c r="J16" s="10"/>
      <c r="K16" s="114"/>
      <c r="L16" s="115"/>
      <c r="M16" s="116"/>
      <c r="N16" s="116"/>
      <c r="O16" s="116"/>
      <c r="P16" s="117"/>
      <c r="Q16" s="118"/>
      <c r="R16" s="119">
        <f t="shared" si="4"/>
        <v>0</v>
      </c>
      <c r="S16" s="119">
        <f t="shared" si="0"/>
        <v>0</v>
      </c>
      <c r="T16" s="119">
        <f t="shared" si="1"/>
        <v>0</v>
      </c>
      <c r="U16" s="40"/>
      <c r="Z16" s="104" t="str">
        <f t="shared" si="2"/>
        <v xml:space="preserve"> , </v>
      </c>
      <c r="AC16" s="104">
        <f t="shared" si="3"/>
        <v>0</v>
      </c>
    </row>
    <row r="17" spans="1:30" ht="39.950000000000003" customHeight="1" x14ac:dyDescent="0.25">
      <c r="A17" s="32">
        <v>7</v>
      </c>
      <c r="B17" s="9"/>
      <c r="C17" s="7"/>
      <c r="D17" s="7"/>
      <c r="E17" s="7"/>
      <c r="F17" s="7"/>
      <c r="G17" s="7"/>
      <c r="H17" s="11"/>
      <c r="I17" s="12"/>
      <c r="J17" s="10"/>
      <c r="K17" s="114"/>
      <c r="L17" s="115"/>
      <c r="M17" s="116"/>
      <c r="N17" s="116"/>
      <c r="O17" s="116"/>
      <c r="P17" s="117"/>
      <c r="Q17" s="118"/>
      <c r="R17" s="119">
        <f t="shared" si="4"/>
        <v>0</v>
      </c>
      <c r="S17" s="119">
        <f t="shared" si="0"/>
        <v>0</v>
      </c>
      <c r="T17" s="119">
        <f t="shared" si="1"/>
        <v>0</v>
      </c>
      <c r="U17" s="40"/>
      <c r="Z17" s="104" t="str">
        <f t="shared" si="2"/>
        <v xml:space="preserve"> , </v>
      </c>
      <c r="AC17" s="104">
        <f t="shared" si="3"/>
        <v>0</v>
      </c>
    </row>
    <row r="18" spans="1:30" ht="39.950000000000003" customHeight="1" x14ac:dyDescent="0.25">
      <c r="A18" s="32">
        <v>8</v>
      </c>
      <c r="B18" s="9"/>
      <c r="C18" s="7"/>
      <c r="D18" s="7"/>
      <c r="E18" s="7"/>
      <c r="F18" s="7"/>
      <c r="G18" s="7"/>
      <c r="H18" s="11"/>
      <c r="I18" s="12"/>
      <c r="J18" s="10"/>
      <c r="K18" s="114"/>
      <c r="L18" s="115"/>
      <c r="M18" s="116"/>
      <c r="N18" s="116"/>
      <c r="O18" s="116"/>
      <c r="P18" s="117"/>
      <c r="Q18" s="118"/>
      <c r="R18" s="119">
        <f t="shared" si="4"/>
        <v>0</v>
      </c>
      <c r="S18" s="119">
        <f t="shared" si="0"/>
        <v>0</v>
      </c>
      <c r="T18" s="119">
        <f t="shared" si="1"/>
        <v>0</v>
      </c>
      <c r="U18" s="40"/>
      <c r="Z18" s="104" t="str">
        <f t="shared" si="2"/>
        <v xml:space="preserve"> , </v>
      </c>
      <c r="AC18" s="104">
        <f t="shared" si="3"/>
        <v>0</v>
      </c>
    </row>
    <row r="19" spans="1:30" ht="39.950000000000003" customHeight="1" x14ac:dyDescent="0.25">
      <c r="A19" s="32">
        <v>9</v>
      </c>
      <c r="B19" s="9"/>
      <c r="C19" s="7"/>
      <c r="D19" s="7"/>
      <c r="E19" s="7"/>
      <c r="F19" s="7"/>
      <c r="G19" s="7"/>
      <c r="H19" s="11"/>
      <c r="I19" s="12"/>
      <c r="J19" s="10"/>
      <c r="K19" s="114"/>
      <c r="L19" s="115"/>
      <c r="M19" s="116"/>
      <c r="N19" s="116"/>
      <c r="O19" s="116"/>
      <c r="P19" s="117"/>
      <c r="Q19" s="118"/>
      <c r="R19" s="119">
        <f t="shared" si="4"/>
        <v>0</v>
      </c>
      <c r="S19" s="119">
        <f t="shared" si="0"/>
        <v>0</v>
      </c>
      <c r="T19" s="119">
        <f t="shared" si="1"/>
        <v>0</v>
      </c>
      <c r="U19" s="40"/>
      <c r="Z19" s="104" t="str">
        <f t="shared" si="2"/>
        <v xml:space="preserve"> , </v>
      </c>
      <c r="AC19" s="104">
        <f t="shared" si="3"/>
        <v>0</v>
      </c>
    </row>
    <row r="20" spans="1:30" ht="39.950000000000003" customHeight="1" x14ac:dyDescent="0.25">
      <c r="A20" s="32">
        <v>10</v>
      </c>
      <c r="B20" s="9"/>
      <c r="C20" s="7"/>
      <c r="D20" s="7"/>
      <c r="E20" s="7"/>
      <c r="F20" s="7"/>
      <c r="G20" s="7"/>
      <c r="H20" s="11"/>
      <c r="I20" s="12"/>
      <c r="J20" s="10"/>
      <c r="K20" s="114"/>
      <c r="L20" s="115"/>
      <c r="M20" s="116"/>
      <c r="N20" s="116"/>
      <c r="O20" s="116"/>
      <c r="P20" s="117"/>
      <c r="Q20" s="118"/>
      <c r="R20" s="119">
        <f t="shared" si="4"/>
        <v>0</v>
      </c>
      <c r="S20" s="119">
        <f t="shared" si="0"/>
        <v>0</v>
      </c>
      <c r="T20" s="119">
        <f t="shared" si="1"/>
        <v>0</v>
      </c>
      <c r="U20" s="40"/>
      <c r="Z20" s="104" t="str">
        <f t="shared" si="2"/>
        <v xml:space="preserve"> , </v>
      </c>
      <c r="AC20" s="104">
        <f t="shared" si="3"/>
        <v>0</v>
      </c>
    </row>
    <row r="21" spans="1:30" ht="39.950000000000003" customHeight="1" x14ac:dyDescent="0.25">
      <c r="A21" s="32">
        <v>11</v>
      </c>
      <c r="B21" s="9"/>
      <c r="C21" s="7"/>
      <c r="D21" s="7"/>
      <c r="E21" s="7"/>
      <c r="F21" s="7"/>
      <c r="G21" s="7"/>
      <c r="H21" s="11"/>
      <c r="I21" s="12"/>
      <c r="J21" s="10"/>
      <c r="K21" s="114"/>
      <c r="L21" s="115"/>
      <c r="M21" s="116"/>
      <c r="N21" s="116"/>
      <c r="O21" s="116"/>
      <c r="P21" s="117"/>
      <c r="Q21" s="118"/>
      <c r="R21" s="119">
        <f t="shared" si="4"/>
        <v>0</v>
      </c>
      <c r="S21" s="119">
        <f t="shared" si="0"/>
        <v>0</v>
      </c>
      <c r="T21" s="119">
        <f t="shared" si="1"/>
        <v>0</v>
      </c>
      <c r="U21" s="40"/>
      <c r="Z21" s="104" t="str">
        <f t="shared" si="2"/>
        <v xml:space="preserve"> , </v>
      </c>
      <c r="AC21" s="104">
        <f t="shared" si="3"/>
        <v>0</v>
      </c>
    </row>
    <row r="22" spans="1:30" ht="39.950000000000003" customHeight="1" x14ac:dyDescent="0.25">
      <c r="A22" s="32">
        <v>12</v>
      </c>
      <c r="B22" s="9"/>
      <c r="C22" s="7"/>
      <c r="D22" s="7"/>
      <c r="E22" s="7"/>
      <c r="F22" s="7"/>
      <c r="G22" s="7"/>
      <c r="H22" s="11"/>
      <c r="I22" s="12"/>
      <c r="J22" s="10"/>
      <c r="K22" s="114"/>
      <c r="L22" s="115"/>
      <c r="M22" s="116"/>
      <c r="N22" s="116"/>
      <c r="O22" s="116"/>
      <c r="P22" s="117"/>
      <c r="Q22" s="118"/>
      <c r="R22" s="119">
        <f t="shared" si="4"/>
        <v>0</v>
      </c>
      <c r="S22" s="119">
        <f t="shared" si="0"/>
        <v>0</v>
      </c>
      <c r="T22" s="119">
        <f t="shared" si="1"/>
        <v>0</v>
      </c>
      <c r="U22" s="40"/>
      <c r="Z22" s="104" t="str">
        <f t="shared" si="2"/>
        <v xml:space="preserve"> , </v>
      </c>
      <c r="AC22" s="104">
        <f t="shared" si="3"/>
        <v>0</v>
      </c>
    </row>
    <row r="23" spans="1:30" ht="39.950000000000003" customHeight="1" x14ac:dyDescent="0.25">
      <c r="A23" s="32">
        <v>13</v>
      </c>
      <c r="B23" s="9"/>
      <c r="C23" s="7"/>
      <c r="D23" s="7"/>
      <c r="E23" s="7"/>
      <c r="F23" s="7"/>
      <c r="G23" s="7"/>
      <c r="H23" s="11"/>
      <c r="I23" s="12"/>
      <c r="J23" s="10"/>
      <c r="K23" s="114"/>
      <c r="L23" s="115"/>
      <c r="M23" s="116"/>
      <c r="N23" s="116"/>
      <c r="O23" s="116"/>
      <c r="P23" s="117"/>
      <c r="Q23" s="118"/>
      <c r="R23" s="119">
        <f t="shared" si="4"/>
        <v>0</v>
      </c>
      <c r="S23" s="119">
        <f t="shared" si="0"/>
        <v>0</v>
      </c>
      <c r="T23" s="119">
        <f t="shared" si="1"/>
        <v>0</v>
      </c>
      <c r="U23" s="40"/>
      <c r="Z23" s="104" t="str">
        <f t="shared" si="2"/>
        <v xml:space="preserve"> , </v>
      </c>
      <c r="AC23" s="104">
        <f t="shared" si="3"/>
        <v>0</v>
      </c>
    </row>
    <row r="24" spans="1:30" ht="39.950000000000003" customHeight="1" x14ac:dyDescent="0.25">
      <c r="A24" s="32">
        <v>14</v>
      </c>
      <c r="B24" s="9"/>
      <c r="C24" s="7"/>
      <c r="D24" s="7"/>
      <c r="E24" s="7"/>
      <c r="F24" s="7"/>
      <c r="G24" s="7"/>
      <c r="H24" s="11"/>
      <c r="I24" s="12"/>
      <c r="J24" s="10"/>
      <c r="K24" s="114"/>
      <c r="L24" s="115"/>
      <c r="M24" s="116"/>
      <c r="N24" s="116"/>
      <c r="O24" s="116"/>
      <c r="P24" s="117"/>
      <c r="Q24" s="118"/>
      <c r="R24" s="119">
        <f>+K24+L24+M24+N24+O24+P24+Q24</f>
        <v>0</v>
      </c>
      <c r="S24" s="119">
        <f t="shared" si="0"/>
        <v>0</v>
      </c>
      <c r="T24" s="119">
        <f t="shared" si="1"/>
        <v>0</v>
      </c>
      <c r="U24" s="40"/>
      <c r="Z24" s="104" t="str">
        <f t="shared" si="2"/>
        <v xml:space="preserve"> , </v>
      </c>
      <c r="AC24" s="104">
        <f t="shared" si="3"/>
        <v>0</v>
      </c>
    </row>
    <row r="25" spans="1:30" ht="39.950000000000003" customHeight="1" x14ac:dyDescent="0.25">
      <c r="A25" s="32">
        <v>15</v>
      </c>
      <c r="B25" s="9"/>
      <c r="C25" s="7"/>
      <c r="D25" s="7"/>
      <c r="E25" s="7"/>
      <c r="F25" s="7"/>
      <c r="G25" s="7"/>
      <c r="H25" s="11"/>
      <c r="I25" s="12"/>
      <c r="J25" s="10"/>
      <c r="K25" s="114"/>
      <c r="L25" s="115"/>
      <c r="M25" s="116"/>
      <c r="N25" s="116"/>
      <c r="O25" s="116"/>
      <c r="P25" s="117"/>
      <c r="Q25" s="118"/>
      <c r="R25" s="119">
        <f t="shared" si="4"/>
        <v>0</v>
      </c>
      <c r="S25" s="119">
        <f t="shared" si="0"/>
        <v>0</v>
      </c>
      <c r="T25" s="119">
        <f t="shared" si="1"/>
        <v>0</v>
      </c>
      <c r="U25" s="40"/>
      <c r="Z25" s="104" t="str">
        <f t="shared" si="2"/>
        <v xml:space="preserve"> , </v>
      </c>
      <c r="AC25" s="104">
        <f t="shared" si="3"/>
        <v>0</v>
      </c>
    </row>
    <row r="26" spans="1:30" ht="39.950000000000003" customHeight="1" thickBot="1" x14ac:dyDescent="0.3">
      <c r="A26" s="33">
        <v>16</v>
      </c>
      <c r="B26" s="34"/>
      <c r="C26" s="35"/>
      <c r="D26" s="35"/>
      <c r="E26" s="35"/>
      <c r="F26" s="35"/>
      <c r="G26" s="35"/>
      <c r="H26" s="36"/>
      <c r="I26" s="37"/>
      <c r="J26" s="42"/>
      <c r="K26" s="120"/>
      <c r="L26" s="121"/>
      <c r="M26" s="122"/>
      <c r="N26" s="122"/>
      <c r="O26" s="122"/>
      <c r="P26" s="123"/>
      <c r="Q26" s="124"/>
      <c r="R26" s="125">
        <f t="shared" si="4"/>
        <v>0</v>
      </c>
      <c r="S26" s="126">
        <f t="shared" si="0"/>
        <v>0</v>
      </c>
      <c r="T26" s="126">
        <f t="shared" si="1"/>
        <v>0</v>
      </c>
      <c r="U26" s="43"/>
      <c r="Z26" s="104" t="str">
        <f t="shared" si="2"/>
        <v xml:space="preserve"> , </v>
      </c>
      <c r="AC26" s="104">
        <f t="shared" si="3"/>
        <v>0</v>
      </c>
    </row>
    <row r="27" spans="1:30" s="5" customFormat="1" ht="20.25" customHeight="1" thickBot="1" x14ac:dyDescent="0.3">
      <c r="A27" s="49" t="s">
        <v>2</v>
      </c>
      <c r="B27" s="50"/>
      <c r="C27" s="50"/>
      <c r="D27" s="50"/>
      <c r="E27" s="50"/>
      <c r="F27" s="50"/>
      <c r="G27" s="50"/>
      <c r="H27" s="50"/>
      <c r="I27" s="50"/>
      <c r="J27" s="51"/>
      <c r="K27" s="127">
        <f>SUM(K11:K26)</f>
        <v>6300</v>
      </c>
      <c r="L27" s="127">
        <f t="shared" ref="L27:Q27" si="5">SUM(L11:L26)</f>
        <v>0</v>
      </c>
      <c r="M27" s="127">
        <f t="shared" si="5"/>
        <v>0</v>
      </c>
      <c r="N27" s="127">
        <f t="shared" si="5"/>
        <v>0</v>
      </c>
      <c r="O27" s="127">
        <f t="shared" si="5"/>
        <v>0</v>
      </c>
      <c r="P27" s="127">
        <f t="shared" si="5"/>
        <v>0</v>
      </c>
      <c r="Q27" s="127">
        <f t="shared" si="5"/>
        <v>0</v>
      </c>
      <c r="R27" s="128">
        <f>SUM(R11:R26)</f>
        <v>6300</v>
      </c>
      <c r="S27" s="129"/>
      <c r="T27" s="130"/>
      <c r="U27" s="44"/>
      <c r="V27" s="6"/>
      <c r="Z27" s="103"/>
      <c r="AA27" s="103"/>
      <c r="AB27" s="103"/>
      <c r="AC27" s="103"/>
      <c r="AD27" s="103"/>
    </row>
    <row r="28" spans="1:30" s="14" customFormat="1" x14ac:dyDescent="0.25">
      <c r="V28" s="15"/>
      <c r="Z28" s="103"/>
      <c r="AA28" s="103"/>
      <c r="AB28" s="103"/>
      <c r="AC28" s="103"/>
      <c r="AD28" s="103"/>
    </row>
    <row r="29" spans="1:30" s="14" customFormat="1" x14ac:dyDescent="0.25">
      <c r="S29" s="15"/>
      <c r="T29" s="15"/>
      <c r="U29" s="15"/>
      <c r="V29" s="15"/>
      <c r="Z29" s="103"/>
      <c r="AA29" s="103"/>
      <c r="AB29" s="103"/>
      <c r="AC29" s="103"/>
      <c r="AD29" s="103"/>
    </row>
    <row r="30" spans="1:30" s="14" customFormat="1" x14ac:dyDescent="0.25">
      <c r="S30" s="15"/>
      <c r="T30" s="15"/>
      <c r="U30" s="15"/>
      <c r="V30" s="15"/>
      <c r="Z30" s="103"/>
      <c r="AA30" s="103"/>
      <c r="AB30" s="103"/>
      <c r="AC30" s="103"/>
      <c r="AD30" s="103"/>
    </row>
    <row r="31" spans="1:30" s="14" customFormat="1" x14ac:dyDescent="0.25">
      <c r="S31" s="15"/>
      <c r="T31" s="15"/>
      <c r="U31" s="15"/>
      <c r="V31" s="15"/>
      <c r="Z31" s="103"/>
      <c r="AA31" s="103"/>
      <c r="AB31" s="103"/>
      <c r="AC31" s="103"/>
      <c r="AD31" s="103"/>
    </row>
    <row r="32" spans="1:30" s="14" customFormat="1" ht="12.75" customHeight="1" x14ac:dyDescent="0.25">
      <c r="C32" s="16"/>
      <c r="D32" s="16"/>
      <c r="E32" s="16"/>
      <c r="F32" s="16"/>
      <c r="G32" s="16"/>
      <c r="J32" s="16"/>
      <c r="K32" s="16"/>
      <c r="L32" s="16"/>
      <c r="O32" s="16"/>
      <c r="P32" s="16"/>
      <c r="Q32" s="16"/>
      <c r="T32" s="15"/>
      <c r="U32" s="15"/>
      <c r="V32" s="15"/>
      <c r="Z32" s="103"/>
      <c r="AA32" s="103"/>
      <c r="AB32" s="103"/>
      <c r="AC32" s="103"/>
      <c r="AD32" s="103"/>
    </row>
    <row r="33" spans="3:30" s="14" customFormat="1" ht="18.75" customHeight="1" x14ac:dyDescent="0.25">
      <c r="C33" s="46" t="s">
        <v>3</v>
      </c>
      <c r="D33" s="46"/>
      <c r="E33" s="46"/>
      <c r="F33" s="46"/>
      <c r="G33" s="46"/>
      <c r="J33" s="46" t="s">
        <v>4</v>
      </c>
      <c r="K33" s="46"/>
      <c r="L33" s="46"/>
      <c r="O33" s="45" t="s">
        <v>6</v>
      </c>
      <c r="P33" s="45"/>
      <c r="Q33" s="45"/>
      <c r="S33" s="22" t="s">
        <v>21</v>
      </c>
      <c r="T33" s="16"/>
      <c r="U33" s="23"/>
      <c r="Z33" s="103"/>
      <c r="AA33" s="103"/>
      <c r="AB33" s="103"/>
      <c r="AC33" s="103"/>
      <c r="AD33" s="103"/>
    </row>
    <row r="34" spans="3:30" s="14" customFormat="1" x14ac:dyDescent="0.25">
      <c r="S34" s="22"/>
      <c r="V34" s="15"/>
      <c r="Z34" s="103"/>
      <c r="AA34" s="103"/>
      <c r="AB34" s="103"/>
      <c r="AC34" s="103"/>
      <c r="AD34" s="103"/>
    </row>
    <row r="35" spans="3:30" s="14" customFormat="1" x14ac:dyDescent="0.25">
      <c r="V35" s="15"/>
      <c r="Z35" s="103"/>
      <c r="AA35" s="103"/>
      <c r="AB35" s="103"/>
      <c r="AC35" s="103"/>
      <c r="AD35" s="103"/>
    </row>
    <row r="36" spans="3:30" s="14" customFormat="1" x14ac:dyDescent="0.25">
      <c r="V36" s="15"/>
      <c r="Z36" s="103"/>
      <c r="AA36" s="103"/>
      <c r="AB36" s="103"/>
      <c r="AC36" s="103"/>
      <c r="AD36" s="103"/>
    </row>
    <row r="37" spans="3:30" s="5" customFormat="1" x14ac:dyDescent="0.25">
      <c r="V37" s="6"/>
      <c r="Z37" s="103"/>
      <c r="AA37" s="103"/>
      <c r="AB37" s="103"/>
      <c r="AC37" s="103"/>
      <c r="AD37" s="103"/>
    </row>
    <row r="38" spans="3:30" s="5" customFormat="1" x14ac:dyDescent="0.25">
      <c r="V38" s="6"/>
      <c r="Z38" s="103"/>
      <c r="AA38" s="103"/>
      <c r="AB38" s="103"/>
      <c r="AC38" s="103"/>
      <c r="AD38" s="103"/>
    </row>
    <row r="39" spans="3:30" s="8" customFormat="1" x14ac:dyDescent="0.25">
      <c r="W39" s="1"/>
      <c r="Z39" s="106"/>
      <c r="AA39" s="106"/>
      <c r="AB39" s="106"/>
      <c r="AC39" s="106"/>
      <c r="AD39" s="106"/>
    </row>
    <row r="40" spans="3:30" s="5" customFormat="1" x14ac:dyDescent="0.25">
      <c r="V40" s="6"/>
      <c r="Z40" s="103"/>
      <c r="AA40" s="103"/>
      <c r="AB40" s="103"/>
      <c r="AC40" s="103"/>
      <c r="AD40" s="103"/>
    </row>
    <row r="41" spans="3:30" s="5" customFormat="1" x14ac:dyDescent="0.25">
      <c r="V41" s="6"/>
      <c r="Z41" s="103"/>
      <c r="AA41" s="103"/>
      <c r="AB41" s="103"/>
      <c r="AC41" s="103"/>
      <c r="AD41" s="103"/>
    </row>
    <row r="42" spans="3:30" s="5" customFormat="1" x14ac:dyDescent="0.25">
      <c r="V42" s="6"/>
      <c r="Z42" s="103"/>
      <c r="AA42" s="103"/>
      <c r="AB42" s="103"/>
      <c r="AC42" s="103"/>
      <c r="AD42" s="103"/>
    </row>
  </sheetData>
  <mergeCells count="7">
    <mergeCell ref="Z7:AD9"/>
    <mergeCell ref="O33:Q33"/>
    <mergeCell ref="C33:G33"/>
    <mergeCell ref="A6:U6"/>
    <mergeCell ref="A7:U7"/>
    <mergeCell ref="J33:L33"/>
    <mergeCell ref="A27:J27"/>
  </mergeCells>
  <phoneticPr fontId="9" type="noConversion"/>
  <printOptions horizontalCentered="1" verticalCentered="1"/>
  <pageMargins left="0.39370078740157483" right="0.39370078740157483" top="0.39370078740157483" bottom="0.39370078740157483" header="0" footer="0"/>
  <pageSetup scale="4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61"/>
  <sheetViews>
    <sheetView tabSelected="1" topLeftCell="A25" workbookViewId="0">
      <selection activeCell="H40" sqref="H40"/>
    </sheetView>
  </sheetViews>
  <sheetFormatPr baseColWidth="10" defaultRowHeight="12.75" x14ac:dyDescent="0.2"/>
  <cols>
    <col min="1" max="1" width="3" style="56" customWidth="1"/>
    <col min="2" max="2" width="1.85546875" style="56" customWidth="1"/>
    <col min="3" max="3" width="14.85546875" style="56" customWidth="1"/>
    <col min="4" max="4" width="12.140625" style="56" customWidth="1"/>
    <col min="5" max="5" width="15.7109375" style="56" customWidth="1"/>
    <col min="6" max="6" width="2.85546875" style="56" customWidth="1"/>
    <col min="7" max="7" width="14.85546875" style="56" customWidth="1"/>
    <col min="8" max="8" width="12.5703125" style="56" customWidth="1"/>
    <col min="9" max="9" width="15.7109375" style="56" customWidth="1"/>
    <col min="10" max="11" width="2" style="56" customWidth="1"/>
    <col min="12" max="12" width="11.42578125" style="56"/>
    <col min="13" max="13" width="14.7109375" style="56" customWidth="1"/>
    <col min="14" max="14" width="11.5703125" style="56" bestFit="1" customWidth="1"/>
    <col min="15" max="16384" width="11.42578125" style="56"/>
  </cols>
  <sheetData>
    <row r="1" spans="2:14" ht="15" x14ac:dyDescent="0.2">
      <c r="B1" s="52" t="s">
        <v>33</v>
      </c>
      <c r="C1" s="53"/>
      <c r="D1" s="53"/>
      <c r="E1" s="54"/>
      <c r="F1" s="54"/>
      <c r="G1" s="54"/>
      <c r="H1" s="54"/>
      <c r="I1" s="54"/>
      <c r="J1" s="54"/>
      <c r="K1" s="55"/>
    </row>
    <row r="2" spans="2:14" ht="15" x14ac:dyDescent="0.2">
      <c r="B2" s="57" t="s">
        <v>34</v>
      </c>
      <c r="C2" s="58"/>
      <c r="D2" s="58"/>
      <c r="E2" s="59"/>
      <c r="F2" s="59"/>
      <c r="G2" s="59"/>
      <c r="H2" s="59"/>
      <c r="I2" s="59"/>
      <c r="J2" s="59"/>
      <c r="K2" s="60"/>
    </row>
    <row r="3" spans="2:14" x14ac:dyDescent="0.2">
      <c r="B3" s="61" t="s">
        <v>70</v>
      </c>
      <c r="C3" s="62"/>
      <c r="D3" s="62"/>
      <c r="E3" s="59"/>
      <c r="F3" s="59"/>
      <c r="G3" s="59"/>
      <c r="H3" s="59"/>
      <c r="I3" s="63" t="s">
        <v>35</v>
      </c>
      <c r="J3" s="63"/>
      <c r="K3" s="60"/>
    </row>
    <row r="4" spans="2:14" ht="6.75" customHeight="1" x14ac:dyDescent="0.2">
      <c r="B4" s="64"/>
      <c r="C4" s="65"/>
      <c r="D4" s="65"/>
      <c r="E4" s="59"/>
      <c r="F4" s="59"/>
      <c r="G4" s="59"/>
      <c r="H4" s="59"/>
      <c r="I4" s="59"/>
      <c r="J4" s="59"/>
      <c r="K4" s="60"/>
    </row>
    <row r="5" spans="2:14" ht="22.5" x14ac:dyDescent="0.3">
      <c r="B5" s="66" t="s">
        <v>69</v>
      </c>
      <c r="C5" s="67"/>
      <c r="D5" s="67"/>
      <c r="E5" s="67"/>
      <c r="F5" s="67"/>
      <c r="G5" s="67"/>
      <c r="H5" s="67"/>
      <c r="I5" s="67"/>
      <c r="J5" s="67"/>
      <c r="K5" s="68"/>
    </row>
    <row r="6" spans="2:14" x14ac:dyDescent="0.2">
      <c r="B6" s="69" t="s">
        <v>36</v>
      </c>
      <c r="C6" s="70"/>
      <c r="D6" s="70"/>
      <c r="E6" s="70"/>
      <c r="F6" s="70"/>
      <c r="G6" s="70"/>
      <c r="H6" s="70"/>
      <c r="I6" s="70"/>
      <c r="J6" s="70"/>
      <c r="K6" s="71"/>
      <c r="M6" s="72">
        <v>11</v>
      </c>
      <c r="N6" s="72"/>
    </row>
    <row r="7" spans="2:14" x14ac:dyDescent="0.2">
      <c r="B7" s="73"/>
      <c r="C7" s="59"/>
      <c r="D7" s="74"/>
      <c r="E7" s="74"/>
      <c r="F7" s="74"/>
      <c r="G7" s="74"/>
      <c r="H7" s="59"/>
      <c r="I7" s="59"/>
      <c r="J7" s="59"/>
      <c r="K7" s="60"/>
      <c r="M7" s="75"/>
      <c r="N7" s="72"/>
    </row>
    <row r="8" spans="2:14" x14ac:dyDescent="0.2">
      <c r="B8" s="73"/>
      <c r="C8" s="59" t="s">
        <v>37</v>
      </c>
      <c r="D8" s="76" t="str">
        <f ca="1">PROPER(M8)</f>
        <v>Rodriguez Flores, Jaime</v>
      </c>
      <c r="E8" s="59"/>
      <c r="F8" s="59"/>
      <c r="G8" s="59" t="s">
        <v>55</v>
      </c>
      <c r="H8" s="59"/>
      <c r="I8" s="77">
        <f ca="1">M12</f>
        <v>1700</v>
      </c>
      <c r="J8" s="59"/>
      <c r="K8" s="60"/>
      <c r="M8" s="72" t="str">
        <f ca="1">INDIRECT("PlanillaAguinaldodeNavidad!z" &amp; $M$6)</f>
        <v>Rodriguez Flores, Jaime</v>
      </c>
      <c r="N8" s="72"/>
    </row>
    <row r="9" spans="2:14" x14ac:dyDescent="0.2">
      <c r="B9" s="73"/>
      <c r="C9" s="59" t="s">
        <v>38</v>
      </c>
      <c r="D9" s="78">
        <f ca="1">M9</f>
        <v>32154687</v>
      </c>
      <c r="E9" s="59"/>
      <c r="F9" s="59"/>
      <c r="G9" s="59" t="s">
        <v>39</v>
      </c>
      <c r="H9" s="59"/>
      <c r="I9" s="133">
        <f ca="1">M13</f>
        <v>12</v>
      </c>
      <c r="J9" s="59"/>
      <c r="K9" s="60"/>
      <c r="M9" s="72">
        <f ca="1">INDIRECT("PlanillaAguinaldodeNavidad!b" &amp; $M$6)</f>
        <v>32154687</v>
      </c>
      <c r="N9" s="72"/>
    </row>
    <row r="10" spans="2:14" x14ac:dyDescent="0.2">
      <c r="B10" s="73"/>
      <c r="C10" s="59" t="s">
        <v>40</v>
      </c>
      <c r="D10" s="79" t="str">
        <f ca="1">PROPER(M10)</f>
        <v>Gerente Propietario</v>
      </c>
      <c r="E10" s="59"/>
      <c r="F10" s="59"/>
      <c r="G10" s="59" t="s">
        <v>41</v>
      </c>
      <c r="H10" s="59"/>
      <c r="I10" s="80" t="s">
        <v>42</v>
      </c>
      <c r="J10" s="59"/>
      <c r="K10" s="60"/>
      <c r="M10" s="72" t="str">
        <f ca="1">INDIRECT("PlanillaAguinaldodeNavidad!i" &amp; $M$6)</f>
        <v>Gerente propietario</v>
      </c>
      <c r="N10" s="72"/>
    </row>
    <row r="11" spans="2:14" x14ac:dyDescent="0.2">
      <c r="B11" s="73"/>
      <c r="C11" s="81" t="s">
        <v>43</v>
      </c>
      <c r="D11" s="82">
        <f ca="1">M11</f>
        <v>41688</v>
      </c>
      <c r="E11" s="59"/>
      <c r="F11" s="59"/>
      <c r="G11" s="59"/>
      <c r="H11" s="59"/>
      <c r="I11" s="83"/>
      <c r="J11" s="59"/>
      <c r="K11" s="60"/>
      <c r="M11" s="72">
        <f ca="1">INDIRECT("PlanillaAguinaldodeNavidad!j" &amp; $M$6)</f>
        <v>41688</v>
      </c>
      <c r="N11" s="72"/>
    </row>
    <row r="12" spans="2:14" x14ac:dyDescent="0.2">
      <c r="B12" s="73"/>
      <c r="C12" s="59"/>
      <c r="D12" s="59"/>
      <c r="E12" s="59"/>
      <c r="F12" s="59"/>
      <c r="G12" s="59"/>
      <c r="H12" s="59"/>
      <c r="I12" s="59"/>
      <c r="J12" s="59"/>
      <c r="K12" s="60"/>
      <c r="M12" s="72">
        <f ca="1">INDIRECT("PlanillaAguinaldodeNavidad!r" &amp; $M$6)</f>
        <v>1700</v>
      </c>
      <c r="N12" s="72"/>
    </row>
    <row r="13" spans="2:14" x14ac:dyDescent="0.2">
      <c r="B13" s="73"/>
      <c r="C13" s="84" t="s">
        <v>44</v>
      </c>
      <c r="D13" s="84"/>
      <c r="E13" s="84"/>
      <c r="F13" s="59"/>
      <c r="G13" s="84" t="s">
        <v>45</v>
      </c>
      <c r="H13" s="84"/>
      <c r="I13" s="84"/>
      <c r="J13" s="59"/>
      <c r="K13" s="60"/>
      <c r="M13" s="72">
        <f ca="1">INDIRECT("PlanillaAguinaldodeNavidad!S" &amp; $M$6)</f>
        <v>12</v>
      </c>
      <c r="N13" s="72"/>
    </row>
    <row r="14" spans="2:14" x14ac:dyDescent="0.2">
      <c r="B14" s="73"/>
      <c r="C14" s="59" t="s">
        <v>42</v>
      </c>
      <c r="D14" s="59"/>
      <c r="E14" s="77">
        <f ca="1">M14</f>
        <v>1700</v>
      </c>
      <c r="F14" s="85"/>
      <c r="G14" s="59"/>
      <c r="H14" s="59"/>
      <c r="I14" s="77"/>
      <c r="J14" s="59"/>
      <c r="K14" s="60"/>
      <c r="M14" s="72">
        <f ca="1">INDIRECT("PlanillaAguinaldodeNavidad!T" &amp; $M$6)</f>
        <v>1700</v>
      </c>
      <c r="N14" s="72"/>
    </row>
    <row r="15" spans="2:14" x14ac:dyDescent="0.2">
      <c r="B15" s="73"/>
      <c r="C15" s="81"/>
      <c r="D15" s="59"/>
      <c r="E15" s="77"/>
      <c r="F15" s="59"/>
      <c r="G15" s="59"/>
      <c r="H15" s="59"/>
      <c r="I15" s="77"/>
      <c r="J15" s="59"/>
      <c r="K15" s="60"/>
      <c r="M15" s="72"/>
      <c r="N15" s="72"/>
    </row>
    <row r="16" spans="2:14" x14ac:dyDescent="0.2">
      <c r="B16" s="73"/>
      <c r="C16" s="81"/>
      <c r="D16" s="81"/>
      <c r="E16" s="86"/>
      <c r="F16" s="59"/>
      <c r="G16" s="59"/>
      <c r="H16" s="59"/>
      <c r="I16" s="77"/>
      <c r="J16" s="59"/>
      <c r="K16" s="60"/>
      <c r="M16" s="72"/>
      <c r="N16" s="72"/>
    </row>
    <row r="17" spans="2:14" x14ac:dyDescent="0.2">
      <c r="B17" s="73"/>
      <c r="C17" s="81"/>
      <c r="D17" s="81"/>
      <c r="E17" s="86"/>
      <c r="F17" s="59"/>
      <c r="G17" s="81"/>
      <c r="H17" s="59"/>
      <c r="I17" s="77"/>
      <c r="J17" s="59"/>
      <c r="K17" s="60"/>
      <c r="M17" s="72"/>
      <c r="N17" s="72"/>
    </row>
    <row r="18" spans="2:14" x14ac:dyDescent="0.2">
      <c r="B18" s="73"/>
      <c r="C18" s="59"/>
      <c r="D18" s="59"/>
      <c r="E18" s="77"/>
      <c r="F18" s="59"/>
      <c r="G18" s="59"/>
      <c r="H18" s="59"/>
      <c r="I18" s="77"/>
      <c r="J18" s="59"/>
      <c r="K18" s="60"/>
      <c r="M18" s="72"/>
      <c r="N18" s="72"/>
    </row>
    <row r="19" spans="2:14" x14ac:dyDescent="0.2">
      <c r="B19" s="73"/>
      <c r="C19" s="59" t="s">
        <v>46</v>
      </c>
      <c r="D19" s="59"/>
      <c r="E19" s="87">
        <f ca="1">SUM(E14:E17)</f>
        <v>1700</v>
      </c>
      <c r="F19" s="59"/>
      <c r="G19" s="59" t="s">
        <v>47</v>
      </c>
      <c r="H19" s="59"/>
      <c r="I19" s="87">
        <f>SUM(I14:I17)</f>
        <v>0</v>
      </c>
      <c r="J19" s="59"/>
      <c r="K19" s="60"/>
      <c r="M19" s="72"/>
      <c r="N19" s="72"/>
    </row>
    <row r="20" spans="2:14" x14ac:dyDescent="0.2">
      <c r="B20" s="73"/>
      <c r="C20" s="59"/>
      <c r="D20" s="59"/>
      <c r="E20" s="77"/>
      <c r="F20" s="59"/>
      <c r="G20" s="59"/>
      <c r="H20" s="59"/>
      <c r="I20" s="59"/>
      <c r="J20" s="59"/>
      <c r="K20" s="60"/>
      <c r="M20" s="72"/>
      <c r="N20" s="72"/>
    </row>
    <row r="21" spans="2:14" ht="13.5" thickBot="1" x14ac:dyDescent="0.25">
      <c r="B21" s="73"/>
      <c r="C21" s="59" t="s">
        <v>48</v>
      </c>
      <c r="D21" s="59"/>
      <c r="E21" s="88">
        <f ca="1">E19-I19</f>
        <v>1700</v>
      </c>
      <c r="F21" s="59"/>
      <c r="G21" s="89"/>
      <c r="H21" s="89"/>
      <c r="I21" s="89"/>
      <c r="J21" s="59"/>
      <c r="K21" s="60"/>
      <c r="M21" s="72"/>
      <c r="N21" s="72"/>
    </row>
    <row r="22" spans="2:14" ht="13.5" thickTop="1" x14ac:dyDescent="0.2">
      <c r="B22" s="73"/>
      <c r="C22" s="59"/>
      <c r="D22" s="59"/>
      <c r="E22" s="85"/>
      <c r="F22" s="59"/>
      <c r="G22" s="89"/>
      <c r="H22" s="89"/>
      <c r="I22" s="89"/>
      <c r="J22" s="59"/>
      <c r="K22" s="60"/>
      <c r="M22" s="72"/>
      <c r="N22" s="72"/>
    </row>
    <row r="23" spans="2:14" ht="15" x14ac:dyDescent="0.2">
      <c r="B23" s="73"/>
      <c r="C23" s="90"/>
      <c r="D23" s="91"/>
      <c r="E23" s="85"/>
      <c r="F23" s="59"/>
      <c r="G23" s="79"/>
      <c r="H23" s="59"/>
      <c r="I23" s="59"/>
      <c r="J23" s="59"/>
      <c r="K23" s="60"/>
      <c r="M23" s="72"/>
    </row>
    <row r="24" spans="2:14" ht="16.5" customHeight="1" x14ac:dyDescent="0.2">
      <c r="B24" s="92">
        <f ca="1">TODAY()</f>
        <v>42348</v>
      </c>
      <c r="C24" s="93"/>
      <c r="D24" s="93"/>
      <c r="E24" s="93"/>
      <c r="F24" s="93"/>
      <c r="G24" s="93"/>
      <c r="H24" s="93"/>
      <c r="I24" s="93"/>
      <c r="J24" s="93"/>
      <c r="K24" s="94"/>
      <c r="M24" s="72"/>
    </row>
    <row r="25" spans="2:14" ht="16.5" customHeight="1" x14ac:dyDescent="0.2">
      <c r="B25" s="73"/>
      <c r="C25" s="59"/>
      <c r="D25" s="59"/>
      <c r="E25" s="59"/>
      <c r="F25" s="59"/>
      <c r="G25" s="59"/>
      <c r="H25" s="59"/>
      <c r="I25" s="59"/>
      <c r="J25" s="59"/>
      <c r="K25" s="60"/>
      <c r="M25" s="72"/>
    </row>
    <row r="26" spans="2:14" ht="16.5" customHeight="1" x14ac:dyDescent="0.2">
      <c r="B26" s="73"/>
      <c r="C26" s="59"/>
      <c r="D26" s="59"/>
      <c r="E26" s="59"/>
      <c r="F26" s="59"/>
      <c r="G26" s="59"/>
      <c r="H26" s="59"/>
      <c r="I26" s="59"/>
      <c r="J26" s="59"/>
      <c r="K26" s="60"/>
      <c r="M26" s="72"/>
    </row>
    <row r="27" spans="2:14" ht="16.5" customHeight="1" x14ac:dyDescent="0.2">
      <c r="B27" s="73"/>
      <c r="C27" s="59"/>
      <c r="D27" s="59"/>
      <c r="E27" s="59"/>
      <c r="F27" s="59"/>
      <c r="G27" s="59"/>
      <c r="H27" s="59"/>
      <c r="I27" s="59"/>
      <c r="J27" s="59"/>
      <c r="K27" s="60"/>
      <c r="M27" s="72"/>
    </row>
    <row r="28" spans="2:14" x14ac:dyDescent="0.2">
      <c r="B28" s="73"/>
      <c r="C28" s="59"/>
      <c r="D28" s="95"/>
      <c r="E28" s="95"/>
      <c r="F28" s="59"/>
      <c r="G28" s="59"/>
      <c r="H28" s="95"/>
      <c r="I28" s="95"/>
      <c r="J28" s="59"/>
      <c r="K28" s="60"/>
      <c r="M28" s="72"/>
    </row>
    <row r="29" spans="2:14" x14ac:dyDescent="0.2">
      <c r="B29" s="73"/>
      <c r="C29" s="59"/>
      <c r="D29" s="70" t="s">
        <v>49</v>
      </c>
      <c r="E29" s="70"/>
      <c r="F29" s="59"/>
      <c r="G29" s="59"/>
      <c r="H29" s="70" t="s">
        <v>50</v>
      </c>
      <c r="I29" s="70"/>
      <c r="J29" s="59"/>
      <c r="K29" s="60"/>
      <c r="M29" s="72"/>
    </row>
    <row r="30" spans="2:14" ht="8.25" customHeight="1" thickBot="1" x14ac:dyDescent="0.25">
      <c r="B30" s="96"/>
      <c r="C30" s="97"/>
      <c r="D30" s="97"/>
      <c r="E30" s="97"/>
      <c r="F30" s="97"/>
      <c r="G30" s="97"/>
      <c r="H30" s="97"/>
      <c r="I30" s="97"/>
      <c r="J30" s="97"/>
      <c r="K30" s="98"/>
      <c r="M30" s="72"/>
    </row>
    <row r="31" spans="2:14" ht="13.5" thickBot="1" x14ac:dyDescent="0.25"/>
    <row r="32" spans="2:14" ht="15" x14ac:dyDescent="0.2">
      <c r="B32" s="52" t="str">
        <f>+B1</f>
        <v>EMPRESA ASDF</v>
      </c>
      <c r="C32" s="53"/>
      <c r="D32" s="53"/>
      <c r="E32" s="54"/>
      <c r="F32" s="54"/>
      <c r="G32" s="54"/>
      <c r="H32" s="54"/>
      <c r="I32" s="54"/>
      <c r="J32" s="54"/>
      <c r="K32" s="55"/>
    </row>
    <row r="33" spans="2:11" ht="15" x14ac:dyDescent="0.2">
      <c r="B33" s="57" t="str">
        <f>B2</f>
        <v>NIT:  44444555</v>
      </c>
      <c r="C33" s="58"/>
      <c r="D33" s="58"/>
      <c r="E33" s="59"/>
      <c r="F33" s="59"/>
      <c r="G33" s="59"/>
      <c r="H33" s="59"/>
      <c r="I33" s="59"/>
      <c r="J33" s="59"/>
      <c r="K33" s="60"/>
    </row>
    <row r="34" spans="2:11" x14ac:dyDescent="0.2">
      <c r="B34" s="61" t="str">
        <f>B3</f>
        <v>SUCRE - BOLIVIA</v>
      </c>
      <c r="C34" s="62"/>
      <c r="D34" s="62"/>
      <c r="E34" s="59"/>
      <c r="F34" s="59"/>
      <c r="G34" s="59"/>
      <c r="H34" s="59"/>
      <c r="I34" s="70" t="str">
        <f>+I3</f>
        <v>DPTO. ADM Y FIN</v>
      </c>
      <c r="J34" s="70"/>
      <c r="K34" s="60"/>
    </row>
    <row r="35" spans="2:11" ht="6" customHeight="1" x14ac:dyDescent="0.2">
      <c r="B35" s="64"/>
      <c r="C35" s="65"/>
      <c r="D35" s="65"/>
      <c r="E35" s="59"/>
      <c r="F35" s="59"/>
      <c r="G35" s="59"/>
      <c r="H35" s="59"/>
      <c r="I35" s="59"/>
      <c r="J35" s="59"/>
      <c r="K35" s="60"/>
    </row>
    <row r="36" spans="2:11" ht="22.5" x14ac:dyDescent="0.3">
      <c r="B36" s="66" t="str">
        <f>+B5</f>
        <v>RECIBO DE PAGO AGUINALDO DE NAVIDAD</v>
      </c>
      <c r="C36" s="67"/>
      <c r="D36" s="67"/>
      <c r="E36" s="67"/>
      <c r="F36" s="67"/>
      <c r="G36" s="67"/>
      <c r="H36" s="67"/>
      <c r="I36" s="67"/>
      <c r="J36" s="67"/>
      <c r="K36" s="68"/>
    </row>
    <row r="37" spans="2:11" ht="14.25" customHeight="1" x14ac:dyDescent="0.2">
      <c r="B37" s="69" t="s">
        <v>36</v>
      </c>
      <c r="C37" s="70"/>
      <c r="D37" s="70"/>
      <c r="E37" s="70"/>
      <c r="F37" s="70"/>
      <c r="G37" s="70"/>
      <c r="H37" s="70"/>
      <c r="I37" s="70"/>
      <c r="J37" s="70"/>
      <c r="K37" s="71"/>
    </row>
    <row r="38" spans="2:11" x14ac:dyDescent="0.2">
      <c r="B38" s="73"/>
      <c r="C38" s="59"/>
      <c r="D38" s="74"/>
      <c r="E38" s="74"/>
      <c r="F38" s="74"/>
      <c r="G38" s="74"/>
      <c r="H38" s="59"/>
      <c r="I38" s="59"/>
      <c r="J38" s="59"/>
      <c r="K38" s="60"/>
    </row>
    <row r="39" spans="2:11" x14ac:dyDescent="0.2">
      <c r="B39" s="73"/>
      <c r="C39" s="59" t="s">
        <v>37</v>
      </c>
      <c r="D39" s="79" t="str">
        <f ca="1">D8</f>
        <v>Rodriguez Flores, Jaime</v>
      </c>
      <c r="E39" s="59"/>
      <c r="F39" s="59"/>
      <c r="G39" s="59" t="s">
        <v>55</v>
      </c>
      <c r="H39" s="59"/>
      <c r="I39" s="77">
        <f ca="1">M12</f>
        <v>1700</v>
      </c>
      <c r="J39" s="59"/>
      <c r="K39" s="60"/>
    </row>
    <row r="40" spans="2:11" x14ac:dyDescent="0.2">
      <c r="B40" s="73"/>
      <c r="C40" s="59" t="s">
        <v>38</v>
      </c>
      <c r="D40" s="59">
        <f ca="1">M9</f>
        <v>32154687</v>
      </c>
      <c r="E40" s="59"/>
      <c r="F40" s="59"/>
      <c r="G40" s="59" t="s">
        <v>39</v>
      </c>
      <c r="H40" s="59"/>
      <c r="I40" s="133">
        <f ca="1">+I9</f>
        <v>12</v>
      </c>
      <c r="J40" s="59"/>
      <c r="K40" s="60"/>
    </row>
    <row r="41" spans="2:11" x14ac:dyDescent="0.2">
      <c r="B41" s="73"/>
      <c r="C41" s="59" t="s">
        <v>40</v>
      </c>
      <c r="D41" s="79" t="str">
        <f ca="1">D10</f>
        <v>Gerente Propietario</v>
      </c>
      <c r="E41" s="59"/>
      <c r="F41" s="59"/>
      <c r="G41" s="59" t="s">
        <v>41</v>
      </c>
      <c r="H41" s="59"/>
      <c r="I41" s="99" t="str">
        <f>I10</f>
        <v>AGUINALDO</v>
      </c>
      <c r="J41" s="59"/>
      <c r="K41" s="60"/>
    </row>
    <row r="42" spans="2:11" x14ac:dyDescent="0.2">
      <c r="B42" s="73"/>
      <c r="C42" s="81" t="s">
        <v>43</v>
      </c>
      <c r="D42" s="82">
        <f ca="1">M11</f>
        <v>41688</v>
      </c>
      <c r="E42" s="59"/>
      <c r="F42" s="59"/>
      <c r="G42" s="59"/>
      <c r="H42" s="59"/>
      <c r="I42" s="83"/>
      <c r="J42" s="59"/>
      <c r="K42" s="60"/>
    </row>
    <row r="43" spans="2:11" x14ac:dyDescent="0.2">
      <c r="B43" s="73"/>
      <c r="C43" s="59"/>
      <c r="D43" s="59"/>
      <c r="E43" s="59"/>
      <c r="F43" s="59"/>
      <c r="G43" s="59"/>
      <c r="H43" s="59"/>
      <c r="I43" s="59"/>
      <c r="J43" s="59"/>
      <c r="K43" s="60"/>
    </row>
    <row r="44" spans="2:11" x14ac:dyDescent="0.2">
      <c r="B44" s="73"/>
      <c r="C44" s="84" t="s">
        <v>44</v>
      </c>
      <c r="D44" s="84"/>
      <c r="E44" s="84"/>
      <c r="F44" s="59"/>
      <c r="G44" s="84" t="s">
        <v>45</v>
      </c>
      <c r="H44" s="84"/>
      <c r="I44" s="84"/>
      <c r="J44" s="59"/>
      <c r="K44" s="60"/>
    </row>
    <row r="45" spans="2:11" x14ac:dyDescent="0.2">
      <c r="B45" s="73"/>
      <c r="C45" s="59" t="s">
        <v>51</v>
      </c>
      <c r="D45" s="59"/>
      <c r="E45" s="86">
        <f ca="1">M14</f>
        <v>1700</v>
      </c>
      <c r="F45" s="85"/>
      <c r="G45" s="59"/>
      <c r="H45" s="59"/>
      <c r="I45" s="86"/>
      <c r="J45" s="59"/>
      <c r="K45" s="60"/>
    </row>
    <row r="46" spans="2:11" x14ac:dyDescent="0.2">
      <c r="B46" s="73"/>
      <c r="C46" s="59"/>
      <c r="D46" s="59"/>
      <c r="E46" s="77"/>
      <c r="F46" s="59"/>
      <c r="G46" s="59"/>
      <c r="H46" s="59"/>
      <c r="I46" s="86"/>
      <c r="J46" s="59"/>
      <c r="K46" s="60"/>
    </row>
    <row r="47" spans="2:11" x14ac:dyDescent="0.2">
      <c r="B47" s="73"/>
      <c r="C47" s="81"/>
      <c r="D47" s="81"/>
      <c r="E47" s="86"/>
      <c r="F47" s="59"/>
      <c r="G47" s="59"/>
      <c r="H47" s="59"/>
      <c r="I47" s="86"/>
      <c r="J47" s="59"/>
      <c r="K47" s="60"/>
    </row>
    <row r="48" spans="2:11" x14ac:dyDescent="0.2">
      <c r="B48" s="73"/>
      <c r="C48" s="81"/>
      <c r="D48" s="59"/>
      <c r="E48" s="77"/>
      <c r="F48" s="59"/>
      <c r="G48" s="81"/>
      <c r="H48" s="59"/>
      <c r="I48" s="77"/>
      <c r="J48" s="59"/>
      <c r="K48" s="60"/>
    </row>
    <row r="49" spans="2:13" x14ac:dyDescent="0.2">
      <c r="B49" s="73"/>
      <c r="C49" s="81"/>
      <c r="D49" s="59"/>
      <c r="E49" s="77"/>
      <c r="F49" s="59"/>
      <c r="G49" s="59"/>
      <c r="H49" s="59"/>
      <c r="I49" s="77"/>
      <c r="J49" s="59"/>
      <c r="K49" s="60"/>
    </row>
    <row r="50" spans="2:13" x14ac:dyDescent="0.2">
      <c r="B50" s="73"/>
      <c r="C50" s="59" t="s">
        <v>46</v>
      </c>
      <c r="D50" s="59"/>
      <c r="E50" s="87">
        <f ca="1">SUM(E45:E48)</f>
        <v>1700</v>
      </c>
      <c r="F50" s="59"/>
      <c r="G50" s="59" t="s">
        <v>47</v>
      </c>
      <c r="H50" s="59"/>
      <c r="I50" s="100">
        <f>SUM(I45:I48)</f>
        <v>0</v>
      </c>
      <c r="J50" s="59"/>
      <c r="K50" s="60"/>
    </row>
    <row r="51" spans="2:13" x14ac:dyDescent="0.2">
      <c r="B51" s="73"/>
      <c r="C51" s="59"/>
      <c r="D51" s="59"/>
      <c r="E51" s="77"/>
      <c r="F51" s="59"/>
      <c r="G51" s="59"/>
      <c r="H51" s="59"/>
      <c r="I51" s="59"/>
      <c r="J51" s="59"/>
      <c r="K51" s="60"/>
    </row>
    <row r="52" spans="2:13" ht="13.5" thickBot="1" x14ac:dyDescent="0.25">
      <c r="B52" s="73"/>
      <c r="C52" s="59" t="s">
        <v>48</v>
      </c>
      <c r="D52" s="59"/>
      <c r="E52" s="88">
        <f ca="1">E50-I50</f>
        <v>1700</v>
      </c>
      <c r="F52" s="59"/>
      <c r="G52" s="89"/>
      <c r="H52" s="89"/>
      <c r="I52" s="89"/>
      <c r="J52" s="59"/>
      <c r="K52" s="60"/>
    </row>
    <row r="53" spans="2:13" ht="13.5" thickTop="1" x14ac:dyDescent="0.2">
      <c r="B53" s="73"/>
      <c r="C53" s="59"/>
      <c r="D53" s="59"/>
      <c r="E53" s="77"/>
      <c r="F53" s="59"/>
      <c r="G53" s="89"/>
      <c r="H53" s="89"/>
      <c r="I53" s="89"/>
      <c r="J53" s="59"/>
      <c r="K53" s="60"/>
    </row>
    <row r="54" spans="2:13" x14ac:dyDescent="0.2">
      <c r="B54" s="73"/>
      <c r="C54" s="59"/>
      <c r="D54" s="59"/>
      <c r="E54" s="85"/>
      <c r="F54" s="59"/>
      <c r="G54" s="79"/>
      <c r="H54" s="59"/>
      <c r="I54" s="59"/>
      <c r="J54" s="59"/>
      <c r="K54" s="60"/>
    </row>
    <row r="55" spans="2:13" ht="16.5" customHeight="1" x14ac:dyDescent="0.2">
      <c r="B55" s="92">
        <f ca="1">B24</f>
        <v>42348</v>
      </c>
      <c r="C55" s="93"/>
      <c r="D55" s="93"/>
      <c r="E55" s="93"/>
      <c r="F55" s="93"/>
      <c r="G55" s="93"/>
      <c r="H55" s="93"/>
      <c r="I55" s="93"/>
      <c r="J55" s="93"/>
      <c r="K55" s="94"/>
      <c r="M55" s="72"/>
    </row>
    <row r="56" spans="2:13" ht="16.5" customHeight="1" x14ac:dyDescent="0.2">
      <c r="B56" s="73"/>
      <c r="C56" s="59"/>
      <c r="D56" s="59"/>
      <c r="E56" s="59"/>
      <c r="F56" s="59"/>
      <c r="G56" s="59"/>
      <c r="H56" s="59"/>
      <c r="I56" s="59"/>
      <c r="J56" s="59"/>
      <c r="K56" s="60"/>
      <c r="M56" s="72"/>
    </row>
    <row r="57" spans="2:13" ht="16.5" customHeight="1" x14ac:dyDescent="0.2">
      <c r="B57" s="73"/>
      <c r="C57" s="59"/>
      <c r="D57" s="59"/>
      <c r="E57" s="59"/>
      <c r="F57" s="59"/>
      <c r="G57" s="59"/>
      <c r="H57" s="59"/>
      <c r="I57" s="59"/>
      <c r="J57" s="59"/>
      <c r="K57" s="60"/>
      <c r="M57" s="72"/>
    </row>
    <row r="58" spans="2:13" ht="16.5" customHeight="1" x14ac:dyDescent="0.2">
      <c r="B58" s="73"/>
      <c r="C58" s="59"/>
      <c r="D58" s="59"/>
      <c r="E58" s="59"/>
      <c r="F58" s="59"/>
      <c r="G58" s="59"/>
      <c r="H58" s="59"/>
      <c r="I58" s="59"/>
      <c r="J58" s="59"/>
      <c r="K58" s="60"/>
      <c r="M58" s="72"/>
    </row>
    <row r="59" spans="2:13" x14ac:dyDescent="0.2">
      <c r="B59" s="73"/>
      <c r="C59" s="59"/>
      <c r="D59" s="95"/>
      <c r="E59" s="95"/>
      <c r="F59" s="59"/>
      <c r="G59" s="59"/>
      <c r="H59" s="95"/>
      <c r="I59" s="95"/>
      <c r="J59" s="59"/>
      <c r="K59" s="60"/>
      <c r="M59" s="72"/>
    </row>
    <row r="60" spans="2:13" x14ac:dyDescent="0.2">
      <c r="B60" s="73"/>
      <c r="C60" s="59"/>
      <c r="D60" s="70" t="s">
        <v>49</v>
      </c>
      <c r="E60" s="70"/>
      <c r="F60" s="59"/>
      <c r="G60" s="59"/>
      <c r="H60" s="70" t="str">
        <f>+H29</f>
        <v>JEFE DPTO. ADM Y FIN</v>
      </c>
      <c r="I60" s="70"/>
      <c r="J60" s="59"/>
      <c r="K60" s="60"/>
    </row>
    <row r="61" spans="2:13" ht="8.25" customHeight="1" thickBot="1" x14ac:dyDescent="0.25">
      <c r="B61" s="96"/>
      <c r="C61" s="97"/>
      <c r="D61" s="97"/>
      <c r="E61" s="97"/>
      <c r="F61" s="97"/>
      <c r="G61" s="97"/>
      <c r="H61" s="97"/>
      <c r="I61" s="97"/>
      <c r="J61" s="97"/>
      <c r="K61" s="98"/>
    </row>
  </sheetData>
  <mergeCells count="24">
    <mergeCell ref="C44:E44"/>
    <mergeCell ref="G44:I44"/>
    <mergeCell ref="G52:I53"/>
    <mergeCell ref="B55:K55"/>
    <mergeCell ref="D60:E60"/>
    <mergeCell ref="H60:I60"/>
    <mergeCell ref="B32:D32"/>
    <mergeCell ref="B33:D33"/>
    <mergeCell ref="B34:D34"/>
    <mergeCell ref="I34:J34"/>
    <mergeCell ref="B36:K36"/>
    <mergeCell ref="B37:K37"/>
    <mergeCell ref="C13:E13"/>
    <mergeCell ref="G13:I13"/>
    <mergeCell ref="G21:I22"/>
    <mergeCell ref="B24:K24"/>
    <mergeCell ref="D29:E29"/>
    <mergeCell ref="H29:I29"/>
    <mergeCell ref="B1:D1"/>
    <mergeCell ref="B2:D2"/>
    <mergeCell ref="B3:D3"/>
    <mergeCell ref="I3:J3"/>
    <mergeCell ref="B5:K5"/>
    <mergeCell ref="B6:K6"/>
  </mergeCells>
  <printOptions horizontalCentered="1"/>
  <pageMargins left="0.39370078740157483" right="0.39370078740157483" top="0.19685039370078741" bottom="0.19685039370078741" header="0" footer="0"/>
  <pageSetup scale="95" orientation="portrait" horizontalDpi="180" verticalDpi="18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PlanillaAguinaldodeNavidad</vt:lpstr>
      <vt:lpstr>_Boletas</vt:lpstr>
      <vt:lpstr>_Boletas!Área_de_impresión</vt:lpstr>
    </vt:vector>
  </TitlesOfParts>
  <Company>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jtarifa</dc:creator>
  <cp:lastModifiedBy>1</cp:lastModifiedBy>
  <cp:lastPrinted>2015-12-10T16:40:42Z</cp:lastPrinted>
  <dcterms:created xsi:type="dcterms:W3CDTF">2003-09-03T12:52:17Z</dcterms:created>
  <dcterms:modified xsi:type="dcterms:W3CDTF">2015-12-10T18:58:06Z</dcterms:modified>
</cp:coreProperties>
</file>