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\Desktop\cd 1 back\ESCRITORIO\impuestos\+ cursos rca\4 incremento salarial\increm 2014\"/>
    </mc:Choice>
  </mc:AlternateContent>
  <bookViews>
    <workbookView xWindow="0" yWindow="360" windowWidth="14370" windowHeight="4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0" i="1"/>
  <c r="G22" i="1"/>
  <c r="H26" i="1" s="1"/>
  <c r="G23" i="1"/>
  <c r="G24" i="1"/>
  <c r="G25" i="1"/>
  <c r="G26" i="1"/>
  <c r="G27" i="1"/>
  <c r="E22" i="1"/>
  <c r="E23" i="1"/>
  <c r="F26" i="1" s="1"/>
  <c r="E24" i="1"/>
  <c r="E25" i="1"/>
  <c r="E26" i="1"/>
  <c r="E27" i="1"/>
  <c r="F27" i="1" s="1"/>
  <c r="B27" i="1"/>
  <c r="C26" i="1"/>
  <c r="D26" i="1" s="1"/>
  <c r="C25" i="1"/>
  <c r="D25" i="1" s="1"/>
  <c r="C24" i="1"/>
  <c r="D24" i="1" s="1"/>
  <c r="C23" i="1"/>
  <c r="D23" i="1" s="1"/>
  <c r="C22" i="1"/>
  <c r="D22" i="1" s="1"/>
  <c r="E9" i="1"/>
  <c r="E10" i="1"/>
  <c r="E11" i="1"/>
  <c r="E12" i="1"/>
  <c r="E13" i="1"/>
  <c r="C9" i="1"/>
  <c r="D9" i="1" s="1"/>
  <c r="C10" i="1"/>
  <c r="D10" i="1" s="1"/>
  <c r="C11" i="1"/>
  <c r="D11" i="1" s="1"/>
  <c r="C12" i="1"/>
  <c r="D12" i="1" s="1"/>
  <c r="C13" i="1"/>
  <c r="D13" i="1" s="1"/>
  <c r="E14" i="1"/>
  <c r="B14" i="1"/>
  <c r="F13" i="1" l="1"/>
</calcChain>
</file>

<file path=xl/sharedStrings.xml><?xml version="1.0" encoding="utf-8"?>
<sst xmlns="http://schemas.openxmlformats.org/spreadsheetml/2006/main" count="27" uniqueCount="20">
  <si>
    <t>APORTE NACIONAL SOLIDARIO</t>
  </si>
  <si>
    <t>PERIODO</t>
  </si>
  <si>
    <t>TOTAL SOLIDARIO</t>
  </si>
  <si>
    <t>INCREMENTO SALARIAL 10%</t>
  </si>
  <si>
    <t>CASO: LUEGO DEL INCREMENTO GANA MÁS DE 13.000 Bs</t>
  </si>
  <si>
    <t>CALCULO DE APORTE NACIONAL SOLIDARIO</t>
  </si>
  <si>
    <t xml:space="preserve">MONTO TOTAL A SER DECLARADO PARA PAGO RETROACTIVO </t>
  </si>
  <si>
    <t>MES: Junio</t>
  </si>
  <si>
    <t>PAGO EN FORMULARIO DE JUNIO (ya está con incremento salarial)</t>
  </si>
  <si>
    <t>PAGO EN OTRO FORMULARIO COMO RETROACTIVOS</t>
  </si>
  <si>
    <t>MONTO A PAGAR POR CONCEPTO DE ANS 
[(14080-13,000)*1%]</t>
  </si>
  <si>
    <t>MONTO A PAGAR POR CONCEPTO DE ANS 
[(25,960-25,000)*5%</t>
  </si>
  <si>
    <t>MONTO A PAGAR POR CONCEPTO DE ANS 
[(25960-13,000)*1%]</t>
  </si>
  <si>
    <t xml:space="preserve">     PAGO EN OTRO FORMULARIO COMO RETROACTIVOS</t>
  </si>
  <si>
    <t>SUBTOTAL</t>
  </si>
  <si>
    <t xml:space="preserve">Para el pago de retroactivo suma (648+240)= </t>
  </si>
  <si>
    <t>RETROACTIVO</t>
  </si>
  <si>
    <t>Para el pago del mes de Junio (129,60+48)=</t>
  </si>
  <si>
    <t>MES DE JUNIO</t>
  </si>
  <si>
    <t>CASO: ANTES DEL INCREMENTO YA GANABA MÁS DE 13.000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</si>
</sst>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17" fontId="0" fillId="0" borderId="3" xfId="0" applyNumberFormat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" fontId="0" fillId="0" borderId="7" xfId="0" applyNumberFormat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</cellXfs>
  <cellStyles count="1">
    <cellStyle name="Normal" xfId="0" builtinId="0"/>
  </cellStyles>
  <dxfs count="20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829236</xdr:colOff>
      <xdr:row>8</xdr:row>
      <xdr:rowOff>11206</xdr:rowOff>
    </xdr:from>
    <xdr:to>
      <xdr:col>5</xdr:col>
      <xdr:colOff>974913</xdr:colOff>
      <xdr:row>12</xdr:row>
      <xdr:rowOff>168088</xdr:rowOff>
    </xdr:to>
    <xdr:sp macro="" textlink="">
      <xdr:nvSpPr>
        <xdr:cNvPr id="2" name="Cerrar llave 1"/>
        <xdr:cNvSpPr/>
      </xdr:nvSpPr>
      <xdr:spPr>
        <a:xfrm>
          <a:off x="6858001" y="2297206"/>
          <a:ext cx="145677" cy="9188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>
    <xdr:from>
      <xdr:col>5</xdr:col>
      <xdr:colOff>134472</xdr:colOff>
      <xdr:row>13</xdr:row>
      <xdr:rowOff>123265</xdr:rowOff>
    </xdr:from>
    <xdr:to>
      <xdr:col>6</xdr:col>
      <xdr:colOff>0</xdr:colOff>
      <xdr:row>13</xdr:row>
      <xdr:rowOff>134471</xdr:rowOff>
    </xdr:to>
    <xdr:cxnSp macro="">
      <xdr:nvCxnSpPr>
        <xdr:cNvPr id="4" name="Conector recto de flecha 3"/>
        <xdr:cNvCxnSpPr/>
      </xdr:nvCxnSpPr>
      <xdr:spPr>
        <a:xfrm flipH="1" flipV="1">
          <a:off x="6163237" y="3361765"/>
          <a:ext cx="336175" cy="112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571500</xdr:colOff>
      <xdr:row>26</xdr:row>
      <xdr:rowOff>112058</xdr:rowOff>
    </xdr:from>
    <xdr:to>
      <xdr:col>9</xdr:col>
      <xdr:colOff>313766</xdr:colOff>
      <xdr:row>26</xdr:row>
      <xdr:rowOff>123265</xdr:rowOff>
    </xdr:to>
    <xdr:cxnSp macro="">
      <xdr:nvCxnSpPr>
        <xdr:cNvPr id="10" name="Conector recto de flecha 9"/>
        <xdr:cNvCxnSpPr/>
      </xdr:nvCxnSpPr>
      <xdr:spPr>
        <a:xfrm flipH="1" flipV="1">
          <a:off x="9334500" y="6723529"/>
          <a:ext cx="504266" cy="112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571500</xdr:colOff>
      <xdr:row>21</xdr:row>
      <xdr:rowOff>89647</xdr:rowOff>
    </xdr:from>
    <xdr:to>
      <xdr:col>9</xdr:col>
      <xdr:colOff>112059</xdr:colOff>
      <xdr:row>26</xdr:row>
      <xdr:rowOff>56029</xdr:rowOff>
    </xdr:to>
    <xdr:sp macro="" textlink="">
      <xdr:nvSpPr>
        <xdr:cNvPr id="12" name="Cerrar llave 11"/>
        <xdr:cNvSpPr/>
      </xdr:nvSpPr>
      <xdr:spPr>
        <a:xfrm>
          <a:off x="9334500" y="5737412"/>
          <a:ext cx="302559" cy="9300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8:E14" totalsRowShown="0" headerRowDxfId="19" headerRowBorderDxfId="17" tableBorderDxfId="18" totalsRowBorderDxfId="16">
  <autoFilter ref="A8:E14"/>
  <tableColumns count="5">
    <tableColumn id="1" name="PERIODO" dataDxfId="15"/>
    <tableColumn id="2" name="TOTAL SOLIDARIO" dataDxfId="14"/>
    <tableColumn id="3" name="INCREMENTO SALARIAL 10%" dataDxfId="13"/>
    <tableColumn id="4" name="MONTO TOTAL A SER DECLARADO PARA PAGO RETROACTIVO " dataDxfId="12"/>
    <tableColumn id="6" name="MONTO A PAGAR POR CONCEPTO DE ANS _x000a_[(14080-13,000)*1%]" dataDxfId="11">
      <calculatedColumnFormula>+(14080-13000)*0.01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1:G27" totalsRowShown="0" headerRowDxfId="10" headerRowBorderDxfId="8" tableBorderDxfId="9" totalsRowBorderDxfId="7">
  <autoFilter ref="A21:G27"/>
  <tableColumns count="7">
    <tableColumn id="1" name="PERIODO" dataDxfId="6"/>
    <tableColumn id="2" name="TOTAL SOLIDARIO" dataDxfId="5"/>
    <tableColumn id="3" name="INCREMENTO SALARIAL 10%" dataDxfId="4"/>
    <tableColumn id="4" name="MONTO TOTAL A SER DECLARADO PARA PAGO RETROACTIVO " dataDxfId="3"/>
    <tableColumn id="6" name="MONTO A PAGAR POR CONCEPTO DE ANS _x000a_[(25960-13,000)*1%]" dataDxfId="2">
      <calculatedColumnFormula>+(25960-13000)*0.01</calculatedColumnFormula>
    </tableColumn>
    <tableColumn id="9" name="SUBTOTAL" dataDxfId="0"/>
    <tableColumn id="7" name="MONTO A PAGAR POR CONCEPTO DE ANS _x000a_[(25,960-25,000)*5%" dataDxfId="1">
      <calculatedColumnFormula>+(25960-25000)*0.05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363636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topLeftCell="A16" zoomScale="85" zoomScaleNormal="85" workbookViewId="0">
      <selection activeCell="D34" sqref="D34"/>
    </sheetView>
  </sheetViews>
  <sheetFormatPr baseColWidth="10" defaultRowHeight="15" x14ac:dyDescent="0.25"/>
  <cols>
    <col min="1" max="2" width="18.85546875" customWidth="1"/>
    <col min="3" max="3" width="14.42578125" customWidth="1"/>
    <col min="4" max="4" width="19.42578125" customWidth="1"/>
    <col min="5" max="5" width="18.85546875" customWidth="1"/>
    <col min="6" max="6" width="18.140625" customWidth="1"/>
  </cols>
  <sheetData>
    <row r="2" spans="1:7" x14ac:dyDescent="0.25">
      <c r="A2" t="s">
        <v>0</v>
      </c>
    </row>
    <row r="3" spans="1:7" x14ac:dyDescent="0.25">
      <c r="A3" s="1" t="s">
        <v>4</v>
      </c>
    </row>
    <row r="4" spans="1:7" x14ac:dyDescent="0.25">
      <c r="A4" s="1"/>
    </row>
    <row r="5" spans="1:7" x14ac:dyDescent="0.25">
      <c r="C5" t="s">
        <v>5</v>
      </c>
    </row>
    <row r="6" spans="1:7" x14ac:dyDescent="0.25">
      <c r="C6" t="s">
        <v>7</v>
      </c>
    </row>
    <row r="8" spans="1:7" ht="75" x14ac:dyDescent="0.25">
      <c r="A8" s="5" t="s">
        <v>1</v>
      </c>
      <c r="B8" s="6" t="s">
        <v>2</v>
      </c>
      <c r="C8" s="6" t="s">
        <v>3</v>
      </c>
      <c r="D8" s="6" t="s">
        <v>6</v>
      </c>
      <c r="E8" s="7" t="s">
        <v>10</v>
      </c>
    </row>
    <row r="9" spans="1:7" x14ac:dyDescent="0.25">
      <c r="A9" s="4">
        <v>41640</v>
      </c>
      <c r="B9" s="3">
        <v>12800</v>
      </c>
      <c r="C9" s="3">
        <f>+B9*0.1</f>
        <v>1280</v>
      </c>
      <c r="D9" s="3">
        <f>+Tabla1[[#This Row],[INCREMENTO SALARIAL 10%]]+Tabla1[[#This Row],[TOTAL SOLIDARIO]]</f>
        <v>14080</v>
      </c>
      <c r="E9" s="11">
        <f t="shared" ref="E9:E13" si="0">+(14080-13000)*0.01</f>
        <v>10.8</v>
      </c>
    </row>
    <row r="10" spans="1:7" x14ac:dyDescent="0.25">
      <c r="A10" s="4">
        <v>41671</v>
      </c>
      <c r="B10" s="3">
        <v>12800</v>
      </c>
      <c r="C10" s="3">
        <f t="shared" ref="C10:C13" si="1">+B10*0.1</f>
        <v>1280</v>
      </c>
      <c r="D10" s="3">
        <f>+Tabla1[[#This Row],[INCREMENTO SALARIAL 10%]]+Tabla1[[#This Row],[TOTAL SOLIDARIO]]</f>
        <v>14080</v>
      </c>
      <c r="E10" s="11">
        <f t="shared" si="0"/>
        <v>10.8</v>
      </c>
    </row>
    <row r="11" spans="1:7" x14ac:dyDescent="0.25">
      <c r="A11" s="4">
        <v>41699</v>
      </c>
      <c r="B11" s="3">
        <v>12800</v>
      </c>
      <c r="C11" s="3">
        <f t="shared" si="1"/>
        <v>1280</v>
      </c>
      <c r="D11" s="3">
        <f>+Tabla1[[#This Row],[INCREMENTO SALARIAL 10%]]+Tabla1[[#This Row],[TOTAL SOLIDARIO]]</f>
        <v>14080</v>
      </c>
      <c r="E11" s="11">
        <f t="shared" si="0"/>
        <v>10.8</v>
      </c>
      <c r="G11" t="s">
        <v>9</v>
      </c>
    </row>
    <row r="12" spans="1:7" x14ac:dyDescent="0.25">
      <c r="A12" s="4">
        <v>41730</v>
      </c>
      <c r="B12" s="3">
        <v>12800</v>
      </c>
      <c r="C12" s="3">
        <f t="shared" si="1"/>
        <v>1280</v>
      </c>
      <c r="D12" s="3">
        <f>+Tabla1[[#This Row],[INCREMENTO SALARIAL 10%]]+Tabla1[[#This Row],[TOTAL SOLIDARIO]]</f>
        <v>14080</v>
      </c>
      <c r="E12" s="11">
        <f t="shared" si="0"/>
        <v>10.8</v>
      </c>
    </row>
    <row r="13" spans="1:7" x14ac:dyDescent="0.25">
      <c r="A13" s="4">
        <v>41760</v>
      </c>
      <c r="B13" s="3">
        <v>12800</v>
      </c>
      <c r="C13" s="3">
        <f t="shared" si="1"/>
        <v>1280</v>
      </c>
      <c r="D13" s="3">
        <f>+Tabla1[[#This Row],[INCREMENTO SALARIAL 10%]]+Tabla1[[#This Row],[TOTAL SOLIDARIO]]</f>
        <v>14080</v>
      </c>
      <c r="E13" s="11">
        <f t="shared" si="0"/>
        <v>10.8</v>
      </c>
      <c r="F13" s="2">
        <f>SUM(E9:E13)</f>
        <v>54</v>
      </c>
    </row>
    <row r="14" spans="1:7" x14ac:dyDescent="0.25">
      <c r="A14" s="8">
        <v>41791</v>
      </c>
      <c r="B14" s="9">
        <f>12800*1.1</f>
        <v>14080.000000000002</v>
      </c>
      <c r="C14" s="10">
        <v>0</v>
      </c>
      <c r="D14" s="10">
        <v>14080</v>
      </c>
      <c r="E14" s="11">
        <f>+(14080-13000)*0.01</f>
        <v>10.8</v>
      </c>
      <c r="G14" t="s">
        <v>8</v>
      </c>
    </row>
    <row r="17" spans="1:10" x14ac:dyDescent="0.25">
      <c r="A17" s="1" t="s">
        <v>19</v>
      </c>
    </row>
    <row r="18" spans="1:10" x14ac:dyDescent="0.25">
      <c r="C18" t="s">
        <v>5</v>
      </c>
    </row>
    <row r="19" spans="1:10" x14ac:dyDescent="0.25">
      <c r="C19" t="s">
        <v>7</v>
      </c>
    </row>
    <row r="21" spans="1:10" ht="84.75" customHeight="1" x14ac:dyDescent="0.25">
      <c r="A21" s="5" t="s">
        <v>1</v>
      </c>
      <c r="B21" s="6" t="s">
        <v>2</v>
      </c>
      <c r="C21" s="6" t="s">
        <v>3</v>
      </c>
      <c r="D21" s="6" t="s">
        <v>6</v>
      </c>
      <c r="E21" s="7" t="s">
        <v>12</v>
      </c>
      <c r="F21" s="7" t="s">
        <v>14</v>
      </c>
      <c r="G21" s="6" t="s">
        <v>11</v>
      </c>
    </row>
    <row r="22" spans="1:10" x14ac:dyDescent="0.25">
      <c r="A22" s="4">
        <v>41640</v>
      </c>
      <c r="B22" s="3">
        <v>23600</v>
      </c>
      <c r="C22" s="3">
        <f>+B22*0.1</f>
        <v>2360</v>
      </c>
      <c r="D22" s="3">
        <f>+Tabla13[[#This Row],[INCREMENTO SALARIAL 10%]]+Tabla13[[#This Row],[TOTAL SOLIDARIO]]</f>
        <v>25960</v>
      </c>
      <c r="E22" s="11">
        <f t="shared" ref="E22:E27" si="2">+(25960-13000)*0.01</f>
        <v>129.6</v>
      </c>
      <c r="F22" s="11"/>
      <c r="G22" s="11">
        <f t="shared" ref="G22:G27" si="3">+(25960-25000)*0.05</f>
        <v>48</v>
      </c>
    </row>
    <row r="23" spans="1:10" x14ac:dyDescent="0.25">
      <c r="A23" s="4">
        <v>41671</v>
      </c>
      <c r="B23" s="3">
        <v>23600</v>
      </c>
      <c r="C23" s="3">
        <f t="shared" ref="C23:C26" si="4">+B23*0.1</f>
        <v>2360</v>
      </c>
      <c r="D23" s="3">
        <f>+Tabla13[[#This Row],[INCREMENTO SALARIAL 10%]]+Tabla13[[#This Row],[TOTAL SOLIDARIO]]</f>
        <v>25960</v>
      </c>
      <c r="E23" s="11">
        <f t="shared" si="2"/>
        <v>129.6</v>
      </c>
      <c r="F23" s="11"/>
      <c r="G23" s="3">
        <f t="shared" si="3"/>
        <v>48</v>
      </c>
    </row>
    <row r="24" spans="1:10" x14ac:dyDescent="0.25">
      <c r="A24" s="4">
        <v>41699</v>
      </c>
      <c r="B24" s="3">
        <v>23600</v>
      </c>
      <c r="C24" s="3">
        <f t="shared" si="4"/>
        <v>2360</v>
      </c>
      <c r="D24" s="3">
        <f>+Tabla13[[#This Row],[INCREMENTO SALARIAL 10%]]+Tabla13[[#This Row],[TOTAL SOLIDARIO]]</f>
        <v>25960</v>
      </c>
      <c r="E24" s="11">
        <f t="shared" si="2"/>
        <v>129.6</v>
      </c>
      <c r="F24" s="11"/>
      <c r="G24" s="3">
        <f t="shared" si="3"/>
        <v>48</v>
      </c>
      <c r="J24" t="s">
        <v>13</v>
      </c>
    </row>
    <row r="25" spans="1:10" x14ac:dyDescent="0.25">
      <c r="A25" s="4">
        <v>41730</v>
      </c>
      <c r="B25" s="3">
        <v>23600</v>
      </c>
      <c r="C25" s="3">
        <f t="shared" si="4"/>
        <v>2360</v>
      </c>
      <c r="D25" s="3">
        <f>+Tabla13[[#This Row],[INCREMENTO SALARIAL 10%]]+Tabla13[[#This Row],[TOTAL SOLIDARIO]]</f>
        <v>25960</v>
      </c>
      <c r="E25" s="11">
        <f t="shared" si="2"/>
        <v>129.6</v>
      </c>
      <c r="F25" s="11"/>
      <c r="G25" s="3">
        <f t="shared" si="3"/>
        <v>48</v>
      </c>
    </row>
    <row r="26" spans="1:10" ht="15.75" thickBot="1" x14ac:dyDescent="0.3">
      <c r="A26" s="4">
        <v>41760</v>
      </c>
      <c r="B26" s="3">
        <v>23600</v>
      </c>
      <c r="C26" s="3">
        <f t="shared" si="4"/>
        <v>2360</v>
      </c>
      <c r="D26" s="3">
        <f>+Tabla13[[#This Row],[INCREMENTO SALARIAL 10%]]+Tabla13[[#This Row],[TOTAL SOLIDARIO]]</f>
        <v>25960</v>
      </c>
      <c r="E26" s="15">
        <f t="shared" si="2"/>
        <v>129.6</v>
      </c>
      <c r="F26" s="14">
        <f>SUM(E22:E26)</f>
        <v>648</v>
      </c>
      <c r="G26" s="14">
        <f t="shared" si="3"/>
        <v>48</v>
      </c>
      <c r="H26" s="17">
        <f>SUM(G22:G26)</f>
        <v>240</v>
      </c>
      <c r="I26" s="13"/>
    </row>
    <row r="27" spans="1:10" x14ac:dyDescent="0.25">
      <c r="A27" s="8">
        <v>41791</v>
      </c>
      <c r="B27" s="9">
        <f>23600*1.1</f>
        <v>25960.000000000004</v>
      </c>
      <c r="C27" s="10">
        <v>0</v>
      </c>
      <c r="D27" s="10">
        <v>25960</v>
      </c>
      <c r="E27" s="12">
        <f t="shared" si="2"/>
        <v>129.6</v>
      </c>
      <c r="F27" s="12">
        <f>+Tabla13[[#This Row],[MONTO A PAGAR POR CONCEPTO DE ANS 
'[(25960-13,000)*1%']]]</f>
        <v>129.6</v>
      </c>
      <c r="G27" s="16">
        <f t="shared" si="3"/>
        <v>48</v>
      </c>
      <c r="J27" t="s">
        <v>8</v>
      </c>
    </row>
    <row r="30" spans="1:10" x14ac:dyDescent="0.25">
      <c r="C30" t="s">
        <v>15</v>
      </c>
      <c r="F30">
        <f>648+240</f>
        <v>888</v>
      </c>
      <c r="G30" t="s">
        <v>16</v>
      </c>
    </row>
    <row r="31" spans="1:10" x14ac:dyDescent="0.25">
      <c r="C31" t="s">
        <v>17</v>
      </c>
      <c r="F31">
        <f>129.6+48</f>
        <v>177.6</v>
      </c>
      <c r="G31" t="s">
        <v>18</v>
      </c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2014-05-13T14:54:30Z</dcterms:created>
  <dcterms:modified xsi:type="dcterms:W3CDTF">2014-05-13T20:39:31Z</dcterms:modified>
</cp:coreProperties>
</file>