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4425" windowWidth="15330" windowHeight="4470" tabRatio="740" activeTab="1"/>
  </bookViews>
  <sheets>
    <sheet name="PSUELDOS" sheetId="13" r:id="rId1"/>
    <sheet name="_Boletas" sheetId="18" r:id="rId2"/>
  </sheets>
  <externalReferences>
    <externalReference r:id="rId3"/>
    <externalReference r:id="rId4"/>
  </externalReferences>
  <definedNames>
    <definedName name="_xlnm.Print_Area" localSheetId="1">_Boletas!$B$1:$K$61</definedName>
  </definedNames>
  <calcPr calcId="124519"/>
</workbook>
</file>

<file path=xl/calcChain.xml><?xml version="1.0" encoding="utf-8"?>
<calcChain xmlns="http://schemas.openxmlformats.org/spreadsheetml/2006/main">
  <c r="M7" i="18"/>
  <c r="I10" s="1"/>
  <c r="I41" s="1"/>
  <c r="B24"/>
  <c r="B55" s="1"/>
  <c r="B34"/>
  <c r="B33"/>
  <c r="Y48" i="13"/>
  <c r="I34" i="18"/>
  <c r="H60"/>
  <c r="B32"/>
  <c r="M11" i="13"/>
  <c r="T11" s="1"/>
  <c r="M12"/>
  <c r="T12" s="1"/>
  <c r="W13"/>
  <c r="M13"/>
  <c r="T13" s="1"/>
  <c r="W14"/>
  <c r="M14"/>
  <c r="T14" s="1"/>
  <c r="W15"/>
  <c r="M15"/>
  <c r="T15" s="1"/>
  <c r="W16"/>
  <c r="M16"/>
  <c r="T16" s="1"/>
  <c r="M17"/>
  <c r="T17" s="1"/>
  <c r="U17" s="1"/>
  <c r="Y17" s="1"/>
  <c r="Z17" s="1"/>
  <c r="W17"/>
  <c r="W18"/>
  <c r="M18"/>
  <c r="T18" s="1"/>
  <c r="M19"/>
  <c r="T19" s="1"/>
  <c r="M20"/>
  <c r="T20" s="1"/>
  <c r="M21"/>
  <c r="T21" s="1"/>
  <c r="M22"/>
  <c r="T22" s="1"/>
  <c r="M23"/>
  <c r="T23" s="1"/>
  <c r="M24"/>
  <c r="T24" s="1"/>
  <c r="M25"/>
  <c r="T25" s="1"/>
  <c r="M26"/>
  <c r="T26" s="1"/>
  <c r="M27"/>
  <c r="T27" s="1"/>
  <c r="M28"/>
  <c r="T28" s="1"/>
  <c r="M29"/>
  <c r="T29" s="1"/>
  <c r="M30"/>
  <c r="T30" s="1"/>
  <c r="M31"/>
  <c r="T31" s="1"/>
  <c r="M32"/>
  <c r="T32" s="1"/>
  <c r="M33"/>
  <c r="T33" s="1"/>
  <c r="V38"/>
  <c r="W10"/>
  <c r="M10"/>
  <c r="T10" s="1"/>
  <c r="M34"/>
  <c r="T34" s="1"/>
  <c r="M35"/>
  <c r="T35" s="1"/>
  <c r="Z35" s="1"/>
  <c r="Y35"/>
  <c r="M36"/>
  <c r="T36" s="1"/>
  <c r="Z36" s="1"/>
  <c r="Y36"/>
  <c r="M37"/>
  <c r="T37" s="1"/>
  <c r="Z37" s="1"/>
  <c r="Y37"/>
  <c r="W38"/>
  <c r="X38"/>
  <c r="N38"/>
  <c r="S38"/>
  <c r="R38"/>
  <c r="Q38"/>
  <c r="P38"/>
  <c r="J38"/>
  <c r="M10" i="18"/>
  <c r="M9"/>
  <c r="M12"/>
  <c r="M19"/>
  <c r="M16"/>
  <c r="M14"/>
  <c r="M21"/>
  <c r="M11"/>
  <c r="M15"/>
  <c r="M20"/>
  <c r="M17"/>
  <c r="M13"/>
  <c r="M8"/>
  <c r="M38" i="13" l="1"/>
  <c r="U34"/>
  <c r="Y34" s="1"/>
  <c r="Z34" s="1"/>
  <c r="U32"/>
  <c r="Y32" s="1"/>
  <c r="Z32" s="1"/>
  <c r="U30"/>
  <c r="Y30" s="1"/>
  <c r="Z30" s="1"/>
  <c r="U28"/>
  <c r="Y28" s="1"/>
  <c r="Z28" s="1"/>
  <c r="U26"/>
  <c r="Y26" s="1"/>
  <c r="Z26" s="1"/>
  <c r="U24"/>
  <c r="Y24" s="1"/>
  <c r="Z24" s="1"/>
  <c r="U22"/>
  <c r="Y22" s="1"/>
  <c r="Z22" s="1"/>
  <c r="U20"/>
  <c r="Y20" s="1"/>
  <c r="Z20" s="1"/>
  <c r="U18"/>
  <c r="Y18" s="1"/>
  <c r="Z18" s="1"/>
  <c r="U14"/>
  <c r="Y14" s="1"/>
  <c r="Z14" s="1"/>
  <c r="U13"/>
  <c r="U12"/>
  <c r="Y12" s="1"/>
  <c r="Z12" s="1"/>
  <c r="U10"/>
  <c r="T38"/>
  <c r="U33"/>
  <c r="Y33" s="1"/>
  <c r="Z33" s="1"/>
  <c r="U31"/>
  <c r="Y31" s="1"/>
  <c r="Z31" s="1"/>
  <c r="U29"/>
  <c r="Y29" s="1"/>
  <c r="Z29" s="1"/>
  <c r="U27"/>
  <c r="Y27" s="1"/>
  <c r="Z27" s="1"/>
  <c r="U25"/>
  <c r="Y25" s="1"/>
  <c r="Z25" s="1"/>
  <c r="U23"/>
  <c r="Y23" s="1"/>
  <c r="Z23" s="1"/>
  <c r="U21"/>
  <c r="Y21" s="1"/>
  <c r="Z21" s="1"/>
  <c r="U19"/>
  <c r="Y19" s="1"/>
  <c r="Z19" s="1"/>
  <c r="U11"/>
  <c r="U16"/>
  <c r="Y16" s="1"/>
  <c r="U15"/>
  <c r="Y15" s="1"/>
  <c r="E15" i="18"/>
  <c r="E46"/>
  <c r="D42"/>
  <c r="D11"/>
  <c r="D10"/>
  <c r="D41" s="1"/>
  <c r="D9"/>
  <c r="D40"/>
  <c r="D8"/>
  <c r="D39" s="1"/>
  <c r="I48"/>
  <c r="I17"/>
  <c r="I46"/>
  <c r="I15"/>
  <c r="E17"/>
  <c r="E48"/>
  <c r="I9"/>
  <c r="I40" s="1"/>
  <c r="I8"/>
  <c r="I39"/>
  <c r="I47"/>
  <c r="I16"/>
  <c r="E16"/>
  <c r="E47"/>
  <c r="E14"/>
  <c r="E45"/>
  <c r="M18"/>
  <c r="Y11" i="13" l="1"/>
  <c r="Z11" s="1"/>
  <c r="I14" i="18"/>
  <c r="I19" s="1"/>
  <c r="I45"/>
  <c r="I50" s="1"/>
  <c r="Z16" i="13"/>
  <c r="Y10"/>
  <c r="U38"/>
  <c r="Y13"/>
  <c r="Z15"/>
  <c r="E50" i="18"/>
  <c r="E19"/>
  <c r="Z13" i="13" l="1"/>
  <c r="Y38"/>
  <c r="Z10"/>
  <c r="Z38" s="1"/>
  <c r="E52" i="18"/>
  <c r="E21"/>
</calcChain>
</file>

<file path=xl/comments1.xml><?xml version="1.0" encoding="utf-8"?>
<comments xmlns="http://schemas.openxmlformats.org/spreadsheetml/2006/main">
  <authors>
    <author>Marketing.</author>
  </authors>
  <commentList>
    <comment ref="M6" authorId="0">
      <text>
        <r>
          <rPr>
            <b/>
            <sz val="8"/>
            <color indexed="81"/>
            <rFont val="Tahoma"/>
            <family val="2"/>
          </rPr>
          <t xml:space="preserve">cambiar solo el nro de fila </t>
        </r>
      </text>
    </comment>
  </commentList>
</comments>
</file>

<file path=xl/sharedStrings.xml><?xml version="1.0" encoding="utf-8"?>
<sst xmlns="http://schemas.openxmlformats.org/spreadsheetml/2006/main" count="125" uniqueCount="77">
  <si>
    <t>SEXO (F/M)</t>
  </si>
  <si>
    <t>OCUPACION QUE DESEMPEÑA</t>
  </si>
  <si>
    <t>FECHA DE INGRESO</t>
  </si>
  <si>
    <t>BOLIVIANA</t>
  </si>
  <si>
    <t>M</t>
  </si>
  <si>
    <t>PLANILLA DE SUELDOS Y SALARIOS</t>
  </si>
  <si>
    <t>(EXPRESADO EN BOLIVIANOS)</t>
  </si>
  <si>
    <t>F</t>
  </si>
  <si>
    <t>SUELDO BASICO</t>
  </si>
  <si>
    <t>MONTO PAGADO ( C )</t>
  </si>
  <si>
    <t>BONO DE ANTIGÜEDAD ( B )</t>
  </si>
  <si>
    <t>HORAS EXTRAS</t>
  </si>
  <si>
    <t>BONO DE PRODUCCION ( D )</t>
  </si>
  <si>
    <t>OTROS BONOS ( F )</t>
  </si>
  <si>
    <t>OTROS BONOS</t>
  </si>
  <si>
    <t>DESCUENTOS</t>
  </si>
  <si>
    <t>HORAS/DIA PAGA-DAS</t>
  </si>
  <si>
    <t>NOMBRE DEL EMPLEADO</t>
  </si>
  <si>
    <t>DIAS PAGA-DOS MES</t>
  </si>
  <si>
    <t>FIRMA DEL 
EMPLEADO</t>
  </si>
  <si>
    <t>NO</t>
  </si>
  <si>
    <t>TOTAL GANADO
 ( G) A+B+C+D+E+F</t>
  </si>
  <si>
    <t>CARNET
 DE IDENTIDAD</t>
  </si>
  <si>
    <t>FECHA
 DE NACIMIENTO</t>
  </si>
  <si>
    <t>NOMBRE DEL EMPLEADOR O REPRESENTANTE LEGAL</t>
  </si>
  <si>
    <t>NO. CARNET DE IDENTIDAD</t>
  </si>
  <si>
    <t xml:space="preserve">F I R M A </t>
  </si>
  <si>
    <t>SALARIO GANADO 
( A )</t>
  </si>
  <si>
    <t>CANT.</t>
  </si>
  <si>
    <t>DOMINI-
CALES
 ( E )</t>
  </si>
  <si>
    <t>BOLETA DE PAGO</t>
  </si>
  <si>
    <t>NOMBRE</t>
  </si>
  <si>
    <t xml:space="preserve">C.I. </t>
  </si>
  <si>
    <t>DIAS TRABAJADOS</t>
  </si>
  <si>
    <t>CARGO</t>
  </si>
  <si>
    <t>MES</t>
  </si>
  <si>
    <t>F-INGRESO</t>
  </si>
  <si>
    <t>INGRESOS</t>
  </si>
  <si>
    <t>EGRESOS</t>
  </si>
  <si>
    <t>TOTAL INGRESOS</t>
  </si>
  <si>
    <t>TOTAL EGRESOS</t>
  </si>
  <si>
    <t>RECIBI CONFORME</t>
  </si>
  <si>
    <t>SALARIO GANADO</t>
  </si>
  <si>
    <t>BONO DE ANTIGÜEDAD</t>
  </si>
  <si>
    <t>(Expresado en bolivianos)</t>
  </si>
  <si>
    <t>OTROS</t>
  </si>
  <si>
    <t>RECIBO DE PAGO</t>
  </si>
  <si>
    <t>ANTICIPO Y OTROS DSCTOS.</t>
  </si>
  <si>
    <t>3350052  LP</t>
  </si>
  <si>
    <t>MERCADO DESPOT DANIELA</t>
  </si>
  <si>
    <t>NACIONALI-DAD</t>
  </si>
  <si>
    <t>AFP 
12,71% 
( H )</t>
  </si>
  <si>
    <t>COORDINADORA</t>
  </si>
  <si>
    <t>GERENTE GENERAL</t>
  </si>
  <si>
    <t>APORTE NACIONAL SOLIDARIO (I)</t>
  </si>
  <si>
    <t>RC-IVA
 13 % 
( J )</t>
  </si>
  <si>
    <t>ANTICIPO Y OTROS DESCUENTOS
 ( K )</t>
  </si>
  <si>
    <t>TOTAL DESCUENTOS
 ( L ) 
H+I+J+K</t>
  </si>
  <si>
    <t>LIQUIDO PAGABLE 
( LL )
G - L</t>
  </si>
  <si>
    <t>AFP´S (12,71%)</t>
  </si>
  <si>
    <t>ANS</t>
  </si>
  <si>
    <t>RC-IVA (13%)</t>
  </si>
  <si>
    <t>JEFE DPTO. ADM Y FIN</t>
  </si>
  <si>
    <t>DPTO. ADM Y FIN</t>
  </si>
  <si>
    <t xml:space="preserve">NIT:  </t>
  </si>
  <si>
    <t xml:space="preserve">NO. PATRONAL:  </t>
  </si>
  <si>
    <t>AAAAA BBBBBB</t>
  </si>
  <si>
    <t>4444455 OR</t>
  </si>
  <si>
    <t xml:space="preserve">La Paz, </t>
  </si>
  <si>
    <t>EMPRESA AAAA</t>
  </si>
  <si>
    <t>EMPRESA ASDF</t>
  </si>
  <si>
    <t>NIT:  44444555</t>
  </si>
  <si>
    <t>LA PAZ - BOLIVIA</t>
  </si>
  <si>
    <t>PERLA PERLACIOS</t>
  </si>
  <si>
    <t>Correspondiente al mes:</t>
  </si>
  <si>
    <t>Febrero</t>
  </si>
  <si>
    <r>
      <t xml:space="preserve">LIQUIDO PAGABLE </t>
    </r>
    <r>
      <rPr>
        <b/>
        <sz val="10"/>
        <rFont val="Tahoma"/>
        <family val="2"/>
      </rPr>
      <t>( I - E )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</si>
</sst>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mmmm\ yyyy"/>
    <numFmt numFmtId="166" formatCode="mmm\ yyyy"/>
    <numFmt numFmtId="167" formatCode="[$-F800]dddd\,\ mmmm\ dd\,\ yyyy"/>
  </numFmts>
  <fonts count="19">
    <font>
      <sz val="10"/>
      <name val="Arial"/>
    </font>
    <font>
      <sz val="8"/>
      <name val="Arial"/>
      <family val="2"/>
    </font>
    <font>
      <b/>
      <sz val="8"/>
      <color indexed="81"/>
      <name val="Tahoma"/>
      <family val="2"/>
    </font>
    <font>
      <b/>
      <u/>
      <sz val="2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u/>
      <sz val="16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u/>
      <sz val="18"/>
      <name val="Tahoma"/>
      <family val="2"/>
    </font>
    <font>
      <sz val="10"/>
      <color indexed="55"/>
      <name val="Tahoma"/>
      <family val="2"/>
    </font>
    <font>
      <i/>
      <sz val="10"/>
      <name val="Tahoma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i/>
      <sz val="9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8" xfId="0" applyFont="1" applyBorder="1"/>
    <xf numFmtId="2" fontId="4" fillId="0" borderId="8" xfId="0" applyNumberFormat="1" applyFont="1" applyBorder="1"/>
    <xf numFmtId="0" fontId="4" fillId="0" borderId="0" xfId="0" applyFont="1" applyFill="1"/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8" fillId="0" borderId="27" xfId="0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2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center" wrapText="1"/>
    </xf>
    <xf numFmtId="14" fontId="9" fillId="0" borderId="2" xfId="0" applyNumberFormat="1" applyFont="1" applyFill="1" applyBorder="1" applyAlignment="1">
      <alignment horizontal="center" wrapText="1"/>
    </xf>
    <xf numFmtId="2" fontId="9" fillId="0" borderId="3" xfId="0" applyNumberFormat="1" applyFont="1" applyFill="1" applyBorder="1"/>
    <xf numFmtId="0" fontId="9" fillId="0" borderId="4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2" fontId="9" fillId="0" borderId="26" xfId="0" applyNumberFormat="1" applyFont="1" applyFill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9" fillId="0" borderId="2" xfId="0" applyNumberFormat="1" applyFont="1" applyBorder="1"/>
    <xf numFmtId="2" fontId="9" fillId="0" borderId="3" xfId="0" applyNumberFormat="1" applyFont="1" applyBorder="1"/>
    <xf numFmtId="2" fontId="9" fillId="0" borderId="4" xfId="0" applyNumberFormat="1" applyFont="1" applyBorder="1"/>
    <xf numFmtId="2" fontId="9" fillId="0" borderId="4" xfId="0" applyNumberFormat="1" applyFont="1" applyFill="1" applyBorder="1"/>
    <xf numFmtId="2" fontId="9" fillId="0" borderId="1" xfId="0" applyNumberFormat="1" applyFont="1" applyBorder="1"/>
    <xf numFmtId="2" fontId="9" fillId="0" borderId="2" xfId="0" applyNumberFormat="1" applyFont="1" applyFill="1" applyBorder="1"/>
    <xf numFmtId="0" fontId="9" fillId="0" borderId="4" xfId="0" applyFont="1" applyBorder="1"/>
    <xf numFmtId="0" fontId="9" fillId="0" borderId="8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14" fontId="9" fillId="0" borderId="1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14" fontId="9" fillId="0" borderId="0" xfId="0" applyNumberFormat="1" applyFont="1" applyFill="1" applyAlignment="1">
      <alignment horizontal="center"/>
    </xf>
    <xf numFmtId="2" fontId="9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2" fontId="9" fillId="0" borderId="3" xfId="0" applyNumberFormat="1" applyFont="1" applyFill="1" applyBorder="1" applyAlignment="1">
      <alignment wrapText="1"/>
    </xf>
    <xf numFmtId="0" fontId="9" fillId="0" borderId="17" xfId="0" applyFont="1" applyBorder="1" applyAlignment="1">
      <alignment horizontal="center" wrapText="1"/>
    </xf>
    <xf numFmtId="2" fontId="9" fillId="0" borderId="6" xfId="0" applyNumberFormat="1" applyFont="1" applyBorder="1"/>
    <xf numFmtId="2" fontId="9" fillId="0" borderId="18" xfId="0" applyNumberFormat="1" applyFont="1" applyFill="1" applyBorder="1"/>
    <xf numFmtId="0" fontId="9" fillId="0" borderId="20" xfId="0" applyFont="1" applyBorder="1"/>
    <xf numFmtId="0" fontId="4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4" fontId="9" fillId="0" borderId="6" xfId="0" applyNumberFormat="1" applyFont="1" applyFill="1" applyBorder="1" applyAlignment="1">
      <alignment horizontal="center"/>
    </xf>
    <xf numFmtId="14" fontId="9" fillId="0" borderId="18" xfId="0" applyNumberFormat="1" applyFont="1" applyFill="1" applyBorder="1" applyAlignment="1">
      <alignment horizontal="center"/>
    </xf>
    <xf numFmtId="14" fontId="9" fillId="0" borderId="2" xfId="0" applyNumberFormat="1" applyFont="1" applyBorder="1" applyAlignment="1">
      <alignment horizontal="center" wrapText="1"/>
    </xf>
    <xf numFmtId="2" fontId="9" fillId="0" borderId="3" xfId="0" applyNumberFormat="1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2" fontId="9" fillId="0" borderId="23" xfId="0" applyNumberFormat="1" applyFont="1" applyBorder="1"/>
    <xf numFmtId="0" fontId="4" fillId="0" borderId="1" xfId="0" applyFont="1" applyBorder="1"/>
    <xf numFmtId="2" fontId="9" fillId="0" borderId="24" xfId="0" applyNumberFormat="1" applyFont="1" applyBorder="1" applyAlignment="1">
      <alignment wrapText="1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2" fontId="10" fillId="0" borderId="25" xfId="0" applyNumberFormat="1" applyFont="1" applyFill="1" applyBorder="1"/>
    <xf numFmtId="0" fontId="10" fillId="0" borderId="21" xfId="0" applyFont="1" applyBorder="1"/>
    <xf numFmtId="0" fontId="10" fillId="0" borderId="19" xfId="0" applyFont="1" applyBorder="1"/>
    <xf numFmtId="2" fontId="10" fillId="0" borderId="25" xfId="0" applyNumberFormat="1" applyFont="1" applyFill="1" applyBorder="1" applyAlignment="1">
      <alignment wrapText="1"/>
    </xf>
    <xf numFmtId="2" fontId="10" fillId="0" borderId="4" xfId="0" applyNumberFormat="1" applyFont="1" applyFill="1" applyBorder="1"/>
    <xf numFmtId="0" fontId="10" fillId="0" borderId="1" xfId="0" applyFont="1" applyBorder="1"/>
    <xf numFmtId="2" fontId="10" fillId="0" borderId="1" xfId="0" applyNumberFormat="1" applyFont="1" applyBorder="1" applyAlignment="1">
      <alignment wrapText="1"/>
    </xf>
    <xf numFmtId="2" fontId="10" fillId="0" borderId="1" xfId="0" applyNumberFormat="1" applyFont="1" applyBorder="1"/>
    <xf numFmtId="2" fontId="10" fillId="0" borderId="2" xfId="0" applyNumberFormat="1" applyFont="1" applyBorder="1"/>
    <xf numFmtId="2" fontId="10" fillId="0" borderId="19" xfId="0" applyNumberFormat="1" applyFont="1" applyFill="1" applyBorder="1"/>
    <xf numFmtId="2" fontId="10" fillId="0" borderId="25" xfId="0" applyNumberFormat="1" applyFont="1" applyBorder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/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167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/>
    <xf numFmtId="2" fontId="4" fillId="0" borderId="0" xfId="0" applyNumberFormat="1" applyFont="1" applyFill="1"/>
    <xf numFmtId="164" fontId="4" fillId="0" borderId="0" xfId="0" applyNumberFormat="1" applyFont="1" applyFill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Fill="1" applyBorder="1"/>
    <xf numFmtId="0" fontId="9" fillId="0" borderId="0" xfId="0" applyFont="1" applyBorder="1" applyAlignment="1">
      <alignment horizontal="center" wrapText="1"/>
    </xf>
    <xf numFmtId="0" fontId="5" fillId="0" borderId="0" xfId="0" applyFont="1" applyAlignment="1"/>
    <xf numFmtId="0" fontId="6" fillId="0" borderId="2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9" xfId="0" applyFont="1" applyBorder="1"/>
    <xf numFmtId="0" fontId="9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0" xfId="0" applyFont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14" fontId="13" fillId="0" borderId="0" xfId="0" applyNumberFormat="1" applyFont="1"/>
    <xf numFmtId="0" fontId="14" fillId="0" borderId="0" xfId="0" applyFont="1" applyFill="1" applyBorder="1"/>
    <xf numFmtId="4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14" fillId="0" borderId="0" xfId="0" applyFont="1" applyBorder="1"/>
    <xf numFmtId="166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4" fontId="4" fillId="0" borderId="0" xfId="0" applyNumberFormat="1" applyFont="1" applyBorder="1" applyAlignment="1">
      <alignment horizontal="left"/>
    </xf>
    <xf numFmtId="17" fontId="4" fillId="0" borderId="0" xfId="0" applyNumberFormat="1" applyFont="1" applyBorder="1"/>
    <xf numFmtId="0" fontId="15" fillId="0" borderId="0" xfId="0" applyFont="1" applyBorder="1" applyAlignment="1">
      <alignment horizontal="center"/>
    </xf>
    <xf numFmtId="2" fontId="4" fillId="0" borderId="0" xfId="0" applyNumberFormat="1" applyFont="1" applyBorder="1"/>
    <xf numFmtId="4" fontId="4" fillId="0" borderId="0" xfId="0" applyNumberFormat="1" applyFont="1" applyFill="1" applyBorder="1"/>
    <xf numFmtId="4" fontId="4" fillId="0" borderId="1" xfId="0" applyNumberFormat="1" applyFont="1" applyBorder="1"/>
    <xf numFmtId="4" fontId="4" fillId="0" borderId="22" xfId="0" applyNumberFormat="1" applyFont="1" applyBorder="1"/>
    <xf numFmtId="0" fontId="17" fillId="0" borderId="0" xfId="0" applyFont="1" applyBorder="1" applyAlignment="1">
      <alignment horizontal="left" vertical="top" wrapText="1"/>
    </xf>
    <xf numFmtId="0" fontId="18" fillId="0" borderId="0" xfId="0" applyFont="1" applyFill="1" applyBorder="1"/>
    <xf numFmtId="4" fontId="18" fillId="0" borderId="0" xfId="0" applyNumberFormat="1" applyFont="1" applyBorder="1"/>
    <xf numFmtId="167" fontId="4" fillId="0" borderId="10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7" fontId="4" fillId="0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65" fontId="4" fillId="0" borderId="0" xfId="0" applyNumberFormat="1" applyFont="1" applyFill="1" applyBorder="1" applyAlignment="1">
      <alignment horizontal="right"/>
    </xf>
    <xf numFmtId="4" fontId="4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676275</xdr:colOff>
      <xdr:row>4</xdr:row>
      <xdr:rowOff>190500</xdr:rowOff>
    </xdr:from>
    <xdr:to>
      <xdr:col>37</xdr:col>
      <xdr:colOff>752475</xdr:colOff>
      <xdr:row>23</xdr:row>
      <xdr:rowOff>38100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0212050" y="838200"/>
          <a:ext cx="6934200" cy="3105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1">
            <a:defRPr sz="1000"/>
          </a:pPr>
          <a:r>
            <a:rPr lang="en-US" sz="2200" b="0" i="0" strike="noStrike">
              <a:solidFill>
                <a:srgbClr val="000000"/>
              </a:solidFill>
              <a:latin typeface="Arial"/>
              <a:cs typeface="Arial"/>
            </a:rPr>
            <a:t>Limberg:</a:t>
          </a: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200" b="0" i="0" strike="noStrike">
              <a:solidFill>
                <a:srgbClr val="000000"/>
              </a:solidFill>
              <a:latin typeface="Arial"/>
              <a:cs typeface="Arial"/>
            </a:rPr>
            <a:t>Para imprimir las boletas automaticas.</a:t>
          </a: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200" b="0" i="0" strike="noStrike">
              <a:solidFill>
                <a:srgbClr val="000000"/>
              </a:solidFill>
              <a:latin typeface="Arial"/>
              <a:cs typeface="Arial"/>
            </a:rPr>
            <a:t>Falta unos cuantos ajustes…….</a:t>
          </a: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2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2200" b="0" i="0" strike="noStrike">
              <a:solidFill>
                <a:srgbClr val="000000"/>
              </a:solidFill>
              <a:latin typeface="Arial"/>
              <a:cs typeface="Arial"/>
            </a:rPr>
            <a:t>.r.a.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S-FEBRERO11UVIRTU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imberg%20Morales/Escritorio/100/ss-12/PLANILLA-FEB12UVIRTU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MINA"/>
      <sheetName val="AFP"/>
      <sheetName val="FISCAL"/>
      <sheetName val="CORTES"/>
      <sheetName val="ANTICIPOS"/>
      <sheetName val="INTERNA"/>
      <sheetName val="INT REINT EN-MAY-10"/>
      <sheetName val="TRIBUTARIA"/>
      <sheetName val="BOLETAS"/>
      <sheetName val="_Bol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Q10">
            <v>0</v>
          </cell>
        </row>
        <row r="12">
          <cell r="Q12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  <row r="17">
          <cell r="Q17">
            <v>0</v>
          </cell>
        </row>
        <row r="19">
          <cell r="Q19">
            <v>0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FP"/>
      <sheetName val="atrasos"/>
      <sheetName val="ANTICIPOS"/>
      <sheetName val="BAnt"/>
      <sheetName val="PSUELDOS"/>
      <sheetName val="_Boletas"/>
      <sheetName val="PTRIBUTARIA"/>
      <sheetName val="PLANILLA-FEB12UVIRTUAL"/>
    </sheetNames>
    <definedNames>
      <definedName name="imprimirBoleta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7"/>
  <dimension ref="A1:AB76"/>
  <sheetViews>
    <sheetView topLeftCell="I1" zoomScale="70" zoomScaleNormal="70" workbookViewId="0">
      <selection activeCell="AB1" sqref="AB1:AB1048576"/>
    </sheetView>
  </sheetViews>
  <sheetFormatPr baseColWidth="10" defaultRowHeight="12.75"/>
  <cols>
    <col min="1" max="1" width="3.7109375" style="2" customWidth="1"/>
    <col min="2" max="2" width="3.140625" style="2" customWidth="1"/>
    <col min="3" max="3" width="11" style="2" customWidth="1"/>
    <col min="4" max="4" width="33.85546875" style="2" customWidth="1"/>
    <col min="5" max="5" width="9.85546875" style="2" customWidth="1"/>
    <col min="6" max="6" width="10.42578125" style="2" customWidth="1"/>
    <col min="7" max="7" width="4.7109375" style="2" customWidth="1"/>
    <col min="8" max="8" width="32.42578125" style="2" customWidth="1"/>
    <col min="9" max="10" width="8.5703125" style="2" customWidth="1"/>
    <col min="11" max="11" width="5.42578125" style="2" customWidth="1"/>
    <col min="12" max="12" width="6" style="2" customWidth="1"/>
    <col min="13" max="13" width="8.5703125" style="2" customWidth="1"/>
    <col min="14" max="14" width="12.42578125" style="2" customWidth="1"/>
    <col min="15" max="15" width="5.42578125" style="2" customWidth="1"/>
    <col min="16" max="16" width="7.5703125" style="2" customWidth="1"/>
    <col min="17" max="17" width="10.85546875" style="2" customWidth="1"/>
    <col min="18" max="18" width="7.5703125" style="2" customWidth="1"/>
    <col min="19" max="19" width="6.140625" style="2" customWidth="1"/>
    <col min="20" max="20" width="11.28515625" style="2" customWidth="1"/>
    <col min="21" max="21" width="9.140625" style="2" customWidth="1"/>
    <col min="22" max="22" width="6.42578125" style="2" customWidth="1"/>
    <col min="23" max="23" width="6.140625" style="2" customWidth="1"/>
    <col min="24" max="25" width="10.85546875" style="2" customWidth="1"/>
    <col min="26" max="26" width="8.42578125" style="2" customWidth="1"/>
    <col min="27" max="27" width="16.42578125" style="2" customWidth="1"/>
    <col min="28" max="28" width="18.7109375" style="2" hidden="1" customWidth="1"/>
    <col min="29" max="29" width="18.7109375" style="2" customWidth="1"/>
    <col min="30" max="16384" width="11.42578125" style="2"/>
  </cols>
  <sheetData>
    <row r="1" spans="2:28" ht="25.5">
      <c r="B1" s="1" t="s">
        <v>69</v>
      </c>
      <c r="C1" s="1"/>
      <c r="D1" s="1"/>
    </row>
    <row r="2" spans="2:28" ht="18">
      <c r="B2" s="3" t="s">
        <v>64</v>
      </c>
      <c r="C2" s="3"/>
      <c r="D2" s="3"/>
    </row>
    <row r="3" spans="2:28" ht="15">
      <c r="B3" s="4" t="s">
        <v>65</v>
      </c>
      <c r="C3" s="4"/>
      <c r="D3" s="4"/>
    </row>
    <row r="4" spans="2:28" ht="19.5">
      <c r="B4" s="5" t="s">
        <v>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</row>
    <row r="5" spans="2:28" ht="18">
      <c r="C5" s="114"/>
      <c r="D5" s="114"/>
      <c r="E5" s="114"/>
      <c r="F5" s="114"/>
      <c r="G5" s="114"/>
      <c r="H5" s="114"/>
      <c r="I5" s="114" t="s">
        <v>74</v>
      </c>
      <c r="J5" s="114"/>
      <c r="K5" s="114"/>
      <c r="L5" s="114"/>
      <c r="M5" s="114"/>
      <c r="N5" s="114" t="s">
        <v>75</v>
      </c>
      <c r="O5" s="114"/>
      <c r="P5" s="114">
        <v>2012</v>
      </c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7"/>
    </row>
    <row r="6" spans="2:28" ht="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8"/>
    </row>
    <row r="7" spans="2:28" ht="13.5" thickBot="1">
      <c r="B7" s="9"/>
      <c r="C7" s="10"/>
      <c r="U7" s="11"/>
      <c r="V7" s="11"/>
      <c r="W7" s="11"/>
      <c r="X7" s="11"/>
      <c r="Y7" s="11"/>
      <c r="Z7" s="11"/>
    </row>
    <row r="8" spans="2:28" ht="12.75" customHeight="1">
      <c r="B8" s="12" t="s">
        <v>20</v>
      </c>
      <c r="C8" s="12" t="s">
        <v>22</v>
      </c>
      <c r="D8" s="13" t="s">
        <v>17</v>
      </c>
      <c r="E8" s="13" t="s">
        <v>50</v>
      </c>
      <c r="F8" s="13" t="s">
        <v>23</v>
      </c>
      <c r="G8" s="13" t="s">
        <v>0</v>
      </c>
      <c r="H8" s="13" t="s">
        <v>1</v>
      </c>
      <c r="I8" s="14" t="s">
        <v>2</v>
      </c>
      <c r="J8" s="15" t="s">
        <v>8</v>
      </c>
      <c r="K8" s="16" t="s">
        <v>18</v>
      </c>
      <c r="L8" s="17" t="s">
        <v>16</v>
      </c>
      <c r="M8" s="15" t="s">
        <v>27</v>
      </c>
      <c r="N8" s="16" t="s">
        <v>10</v>
      </c>
      <c r="O8" s="18" t="s">
        <v>11</v>
      </c>
      <c r="P8" s="19"/>
      <c r="Q8" s="18" t="s">
        <v>14</v>
      </c>
      <c r="R8" s="20"/>
      <c r="S8" s="20"/>
      <c r="T8" s="21" t="s">
        <v>21</v>
      </c>
      <c r="U8" s="20" t="s">
        <v>15</v>
      </c>
      <c r="V8" s="20"/>
      <c r="W8" s="20"/>
      <c r="X8" s="20"/>
      <c r="Y8" s="21" t="s">
        <v>57</v>
      </c>
      <c r="Z8" s="21" t="s">
        <v>58</v>
      </c>
      <c r="AA8" s="22" t="s">
        <v>19</v>
      </c>
      <c r="AB8" s="13"/>
    </row>
    <row r="9" spans="2:28" ht="74.25">
      <c r="B9" s="23"/>
      <c r="C9" s="23"/>
      <c r="D9" s="23"/>
      <c r="E9" s="23"/>
      <c r="F9" s="23"/>
      <c r="G9" s="23"/>
      <c r="H9" s="23"/>
      <c r="I9" s="24"/>
      <c r="J9" s="25"/>
      <c r="K9" s="26"/>
      <c r="L9" s="27"/>
      <c r="M9" s="25"/>
      <c r="N9" s="26"/>
      <c r="O9" s="28" t="s">
        <v>28</v>
      </c>
      <c r="P9" s="28" t="s">
        <v>9</v>
      </c>
      <c r="Q9" s="28" t="s">
        <v>12</v>
      </c>
      <c r="R9" s="28" t="s">
        <v>29</v>
      </c>
      <c r="S9" s="29" t="s">
        <v>13</v>
      </c>
      <c r="T9" s="30"/>
      <c r="U9" s="31" t="s">
        <v>51</v>
      </c>
      <c r="V9" s="31" t="s">
        <v>54</v>
      </c>
      <c r="W9" s="32" t="s">
        <v>55</v>
      </c>
      <c r="X9" s="29" t="s">
        <v>56</v>
      </c>
      <c r="Y9" s="30"/>
      <c r="Z9" s="30"/>
      <c r="AA9" s="22"/>
      <c r="AB9" s="23"/>
    </row>
    <row r="10" spans="2:28" ht="22.5" customHeight="1">
      <c r="B10" s="33">
        <v>1</v>
      </c>
      <c r="C10" s="34">
        <v>444444</v>
      </c>
      <c r="D10" s="35" t="s">
        <v>73</v>
      </c>
      <c r="E10" s="34" t="s">
        <v>3</v>
      </c>
      <c r="F10" s="36">
        <v>29082</v>
      </c>
      <c r="G10" s="34" t="s">
        <v>4</v>
      </c>
      <c r="H10" s="34" t="s">
        <v>53</v>
      </c>
      <c r="I10" s="37">
        <v>41014</v>
      </c>
      <c r="J10" s="38">
        <v>15000</v>
      </c>
      <c r="K10" s="39">
        <v>30</v>
      </c>
      <c r="L10" s="40">
        <v>8</v>
      </c>
      <c r="M10" s="41">
        <f>+J10/30*K10</f>
        <v>15000</v>
      </c>
      <c r="N10" s="42">
        <v>0</v>
      </c>
      <c r="O10" s="43">
        <v>0</v>
      </c>
      <c r="P10" s="43">
        <v>0</v>
      </c>
      <c r="Q10" s="43">
        <v>0</v>
      </c>
      <c r="R10" s="43">
        <v>0</v>
      </c>
      <c r="S10" s="44">
        <v>0</v>
      </c>
      <c r="T10" s="45">
        <f>+M10+N10+P10+Q10+R10+S10</f>
        <v>15000</v>
      </c>
      <c r="U10" s="46">
        <f>+T10*0.1271</f>
        <v>1906.4999999999998</v>
      </c>
      <c r="V10" s="47">
        <v>60</v>
      </c>
      <c r="W10" s="48">
        <f>[1]TRIBUTARIA!Q10</f>
        <v>0</v>
      </c>
      <c r="X10" s="49">
        <v>0</v>
      </c>
      <c r="Y10" s="45">
        <f>+U10+V10+W10+X10</f>
        <v>1966.4999999999998</v>
      </c>
      <c r="Z10" s="45">
        <f>+T10-Y10</f>
        <v>13033.5</v>
      </c>
      <c r="AA10" s="50"/>
      <c r="AB10" s="33">
        <v>1</v>
      </c>
    </row>
    <row r="11" spans="2:28" ht="22.5" customHeight="1">
      <c r="B11" s="33">
        <v>2</v>
      </c>
      <c r="C11" s="34"/>
      <c r="D11" s="35"/>
      <c r="E11" s="34"/>
      <c r="F11" s="36"/>
      <c r="G11" s="34" t="s">
        <v>4</v>
      </c>
      <c r="H11" s="34"/>
      <c r="I11" s="37"/>
      <c r="J11" s="38"/>
      <c r="K11" s="39">
        <v>30</v>
      </c>
      <c r="L11" s="51">
        <v>8</v>
      </c>
      <c r="M11" s="41">
        <f t="shared" ref="M11:M33" si="0">+J11/30*K11</f>
        <v>0</v>
      </c>
      <c r="N11" s="42">
        <v>0</v>
      </c>
      <c r="O11" s="43">
        <v>0</v>
      </c>
      <c r="P11" s="43">
        <v>0</v>
      </c>
      <c r="Q11" s="43">
        <v>0</v>
      </c>
      <c r="R11" s="43">
        <v>0</v>
      </c>
      <c r="S11" s="44">
        <v>0</v>
      </c>
      <c r="T11" s="45">
        <f t="shared" ref="T11:T33" si="1">+M11+N11+P11+Q11+R11+S11</f>
        <v>0</v>
      </c>
      <c r="U11" s="46">
        <f t="shared" ref="U11:U33" si="2">+T11*0.1271</f>
        <v>0</v>
      </c>
      <c r="V11" s="47">
        <v>0</v>
      </c>
      <c r="W11" s="48">
        <v>0</v>
      </c>
      <c r="X11" s="49">
        <v>0</v>
      </c>
      <c r="Y11" s="45">
        <f t="shared" ref="Y11:Y33" si="3">+U11+V11+W11+X11</f>
        <v>0</v>
      </c>
      <c r="Z11" s="45">
        <f t="shared" ref="Z11:Z33" si="4">+T11-Y11</f>
        <v>0</v>
      </c>
      <c r="AA11" s="50"/>
      <c r="AB11" s="33">
        <v>2</v>
      </c>
    </row>
    <row r="12" spans="2:28" ht="22.5" customHeight="1">
      <c r="B12" s="33">
        <v>3</v>
      </c>
      <c r="C12" s="52"/>
      <c r="D12" s="53"/>
      <c r="E12" s="52"/>
      <c r="F12" s="54"/>
      <c r="G12" s="52" t="s">
        <v>4</v>
      </c>
      <c r="H12" s="52"/>
      <c r="I12" s="55"/>
      <c r="J12" s="38"/>
      <c r="K12" s="39">
        <v>30</v>
      </c>
      <c r="L12" s="40">
        <v>8</v>
      </c>
      <c r="M12" s="41">
        <f t="shared" si="0"/>
        <v>0</v>
      </c>
      <c r="N12" s="42">
        <v>0</v>
      </c>
      <c r="O12" s="43">
        <v>0</v>
      </c>
      <c r="P12" s="43">
        <v>0</v>
      </c>
      <c r="Q12" s="43">
        <v>0</v>
      </c>
      <c r="R12" s="43">
        <v>0</v>
      </c>
      <c r="S12" s="44">
        <v>0</v>
      </c>
      <c r="T12" s="45">
        <f t="shared" si="1"/>
        <v>0</v>
      </c>
      <c r="U12" s="46">
        <f t="shared" si="2"/>
        <v>0</v>
      </c>
      <c r="V12" s="46">
        <v>0</v>
      </c>
      <c r="W12" s="48">
        <v>0</v>
      </c>
      <c r="X12" s="49">
        <v>0</v>
      </c>
      <c r="Y12" s="45">
        <f t="shared" si="3"/>
        <v>0</v>
      </c>
      <c r="Z12" s="45">
        <f t="shared" si="4"/>
        <v>0</v>
      </c>
      <c r="AA12" s="50"/>
      <c r="AB12" s="33">
        <v>3</v>
      </c>
    </row>
    <row r="13" spans="2:28" ht="22.5" customHeight="1">
      <c r="B13" s="33">
        <v>4</v>
      </c>
      <c r="C13" s="52"/>
      <c r="D13" s="53"/>
      <c r="E13" s="52"/>
      <c r="F13" s="54"/>
      <c r="G13" s="52" t="s">
        <v>4</v>
      </c>
      <c r="H13" s="52"/>
      <c r="I13" s="56"/>
      <c r="J13" s="38"/>
      <c r="K13" s="39">
        <v>30</v>
      </c>
      <c r="L13" s="40">
        <v>8</v>
      </c>
      <c r="M13" s="41">
        <f t="shared" si="0"/>
        <v>0</v>
      </c>
      <c r="N13" s="42">
        <v>0</v>
      </c>
      <c r="O13" s="57">
        <v>0</v>
      </c>
      <c r="P13" s="43">
        <v>0</v>
      </c>
      <c r="Q13" s="43">
        <v>0</v>
      </c>
      <c r="R13" s="43">
        <v>0</v>
      </c>
      <c r="S13" s="44">
        <v>0</v>
      </c>
      <c r="T13" s="45">
        <f t="shared" si="1"/>
        <v>0</v>
      </c>
      <c r="U13" s="46">
        <f t="shared" si="2"/>
        <v>0</v>
      </c>
      <c r="V13" s="46">
        <v>0</v>
      </c>
      <c r="W13" s="48">
        <f>[1]TRIBUTARIA!Q12</f>
        <v>0</v>
      </c>
      <c r="X13" s="49">
        <v>0</v>
      </c>
      <c r="Y13" s="45">
        <f t="shared" si="3"/>
        <v>0</v>
      </c>
      <c r="Z13" s="45">
        <f t="shared" si="4"/>
        <v>0</v>
      </c>
      <c r="AA13" s="50"/>
      <c r="AB13" s="33">
        <v>4</v>
      </c>
    </row>
    <row r="14" spans="2:28" ht="22.5" customHeight="1">
      <c r="B14" s="33">
        <v>5</v>
      </c>
      <c r="C14" s="52"/>
      <c r="D14" s="53"/>
      <c r="E14" s="52"/>
      <c r="F14" s="54"/>
      <c r="G14" s="52" t="s">
        <v>7</v>
      </c>
      <c r="H14" s="52"/>
      <c r="I14" s="55"/>
      <c r="J14" s="38"/>
      <c r="K14" s="39">
        <v>30</v>
      </c>
      <c r="L14" s="40">
        <v>8</v>
      </c>
      <c r="M14" s="41">
        <f t="shared" si="0"/>
        <v>0</v>
      </c>
      <c r="N14" s="42">
        <v>0</v>
      </c>
      <c r="O14" s="48">
        <v>0</v>
      </c>
      <c r="P14" s="43">
        <v>0</v>
      </c>
      <c r="Q14" s="43">
        <v>0</v>
      </c>
      <c r="R14" s="43">
        <v>0</v>
      </c>
      <c r="S14" s="44">
        <v>0</v>
      </c>
      <c r="T14" s="45">
        <f t="shared" si="1"/>
        <v>0</v>
      </c>
      <c r="U14" s="46">
        <f t="shared" si="2"/>
        <v>0</v>
      </c>
      <c r="V14" s="46">
        <v>0</v>
      </c>
      <c r="W14" s="48">
        <f>[1]TRIBUTARIA!Q14</f>
        <v>0</v>
      </c>
      <c r="X14" s="49">
        <v>0</v>
      </c>
      <c r="Y14" s="45">
        <f t="shared" si="3"/>
        <v>0</v>
      </c>
      <c r="Z14" s="45">
        <f t="shared" si="4"/>
        <v>0</v>
      </c>
      <c r="AA14" s="50"/>
      <c r="AB14" s="33">
        <v>5</v>
      </c>
    </row>
    <row r="15" spans="2:28" ht="22.5" customHeight="1">
      <c r="B15" s="33">
        <v>6</v>
      </c>
      <c r="C15" s="52"/>
      <c r="D15" s="53"/>
      <c r="E15" s="52"/>
      <c r="F15" s="54"/>
      <c r="G15" s="52" t="s">
        <v>4</v>
      </c>
      <c r="H15" s="52"/>
      <c r="I15" s="55"/>
      <c r="J15" s="38"/>
      <c r="K15" s="39">
        <v>30</v>
      </c>
      <c r="L15" s="40">
        <v>8</v>
      </c>
      <c r="M15" s="41">
        <f t="shared" si="0"/>
        <v>0</v>
      </c>
      <c r="N15" s="42">
        <v>0</v>
      </c>
      <c r="O15" s="43">
        <v>0</v>
      </c>
      <c r="P15" s="43">
        <v>0</v>
      </c>
      <c r="Q15" s="43">
        <v>0</v>
      </c>
      <c r="R15" s="43">
        <v>0</v>
      </c>
      <c r="S15" s="44">
        <v>0</v>
      </c>
      <c r="T15" s="45">
        <f t="shared" si="1"/>
        <v>0</v>
      </c>
      <c r="U15" s="46">
        <f t="shared" si="2"/>
        <v>0</v>
      </c>
      <c r="V15" s="46">
        <v>0</v>
      </c>
      <c r="W15" s="48">
        <f>[1]TRIBUTARIA!Q15</f>
        <v>0</v>
      </c>
      <c r="X15" s="49">
        <v>0</v>
      </c>
      <c r="Y15" s="45">
        <f t="shared" si="3"/>
        <v>0</v>
      </c>
      <c r="Z15" s="45">
        <f t="shared" si="4"/>
        <v>0</v>
      </c>
      <c r="AA15" s="50"/>
      <c r="AB15" s="33">
        <v>6</v>
      </c>
    </row>
    <row r="16" spans="2:28" ht="22.5" customHeight="1">
      <c r="B16" s="33">
        <v>7</v>
      </c>
      <c r="C16" s="52"/>
      <c r="D16" s="53"/>
      <c r="E16" s="52"/>
      <c r="F16" s="54"/>
      <c r="G16" s="52" t="s">
        <v>7</v>
      </c>
      <c r="H16" s="52"/>
      <c r="I16" s="55"/>
      <c r="J16" s="38"/>
      <c r="K16" s="39">
        <v>30</v>
      </c>
      <c r="L16" s="40">
        <v>8</v>
      </c>
      <c r="M16" s="41">
        <f t="shared" si="0"/>
        <v>0</v>
      </c>
      <c r="N16" s="42">
        <v>0</v>
      </c>
      <c r="O16" s="48">
        <v>0</v>
      </c>
      <c r="P16" s="43">
        <v>0</v>
      </c>
      <c r="Q16" s="43">
        <v>0</v>
      </c>
      <c r="R16" s="43">
        <v>0</v>
      </c>
      <c r="S16" s="44">
        <v>0</v>
      </c>
      <c r="T16" s="45">
        <f t="shared" si="1"/>
        <v>0</v>
      </c>
      <c r="U16" s="46">
        <f t="shared" si="2"/>
        <v>0</v>
      </c>
      <c r="V16" s="46">
        <v>0</v>
      </c>
      <c r="W16" s="48">
        <f>[1]TRIBUTARIA!Q16</f>
        <v>0</v>
      </c>
      <c r="X16" s="49">
        <v>0</v>
      </c>
      <c r="Y16" s="45">
        <f t="shared" si="3"/>
        <v>0</v>
      </c>
      <c r="Z16" s="45">
        <f t="shared" si="4"/>
        <v>0</v>
      </c>
      <c r="AA16" s="50"/>
      <c r="AB16" s="33">
        <v>7</v>
      </c>
    </row>
    <row r="17" spans="2:28" ht="22.5" customHeight="1">
      <c r="B17" s="58">
        <v>8</v>
      </c>
      <c r="C17" s="34"/>
      <c r="D17" s="35"/>
      <c r="E17" s="34"/>
      <c r="F17" s="36"/>
      <c r="G17" s="34" t="s">
        <v>4</v>
      </c>
      <c r="H17" s="34"/>
      <c r="I17" s="37"/>
      <c r="J17" s="59"/>
      <c r="K17" s="39">
        <v>25</v>
      </c>
      <c r="L17" s="40">
        <v>8</v>
      </c>
      <c r="M17" s="41">
        <f t="shared" si="0"/>
        <v>0</v>
      </c>
      <c r="N17" s="42">
        <v>0</v>
      </c>
      <c r="O17" s="48">
        <v>0</v>
      </c>
      <c r="P17" s="43">
        <v>0</v>
      </c>
      <c r="Q17" s="43">
        <v>0</v>
      </c>
      <c r="R17" s="43">
        <v>0</v>
      </c>
      <c r="S17" s="44">
        <v>0</v>
      </c>
      <c r="T17" s="45">
        <f t="shared" si="1"/>
        <v>0</v>
      </c>
      <c r="U17" s="46">
        <f t="shared" si="2"/>
        <v>0</v>
      </c>
      <c r="V17" s="46">
        <v>0</v>
      </c>
      <c r="W17" s="48">
        <f>[1]TRIBUTARIA!Q17</f>
        <v>0</v>
      </c>
      <c r="X17" s="49">
        <v>0</v>
      </c>
      <c r="Y17" s="45">
        <f t="shared" si="3"/>
        <v>0</v>
      </c>
      <c r="Z17" s="45">
        <f t="shared" si="4"/>
        <v>0</v>
      </c>
      <c r="AA17" s="50"/>
      <c r="AB17" s="58">
        <v>8</v>
      </c>
    </row>
    <row r="18" spans="2:28" ht="22.5" customHeight="1">
      <c r="B18" s="58">
        <v>9</v>
      </c>
      <c r="C18" s="52"/>
      <c r="D18" s="53"/>
      <c r="E18" s="52"/>
      <c r="F18" s="54"/>
      <c r="G18" s="52" t="s">
        <v>7</v>
      </c>
      <c r="H18" s="52"/>
      <c r="I18" s="55"/>
      <c r="J18" s="38"/>
      <c r="K18" s="39">
        <v>30</v>
      </c>
      <c r="L18" s="60">
        <v>8</v>
      </c>
      <c r="M18" s="41">
        <f t="shared" si="0"/>
        <v>0</v>
      </c>
      <c r="N18" s="42">
        <v>0</v>
      </c>
      <c r="O18" s="61">
        <v>0</v>
      </c>
      <c r="P18" s="43">
        <v>0</v>
      </c>
      <c r="Q18" s="43">
        <v>0</v>
      </c>
      <c r="R18" s="43">
        <v>0</v>
      </c>
      <c r="S18" s="44">
        <v>0</v>
      </c>
      <c r="T18" s="45">
        <f t="shared" si="1"/>
        <v>0</v>
      </c>
      <c r="U18" s="46">
        <f t="shared" si="2"/>
        <v>0</v>
      </c>
      <c r="V18" s="46">
        <v>0</v>
      </c>
      <c r="W18" s="48">
        <f>[1]TRIBUTARIA!Q19</f>
        <v>0</v>
      </c>
      <c r="X18" s="62">
        <v>0</v>
      </c>
      <c r="Y18" s="45">
        <f t="shared" si="3"/>
        <v>0</v>
      </c>
      <c r="Z18" s="45">
        <f t="shared" si="4"/>
        <v>0</v>
      </c>
      <c r="AA18" s="63"/>
      <c r="AB18" s="64">
        <v>9</v>
      </c>
    </row>
    <row r="19" spans="2:28" ht="22.5" customHeight="1">
      <c r="B19" s="58">
        <v>10</v>
      </c>
      <c r="C19" s="52"/>
      <c r="D19" s="53"/>
      <c r="E19" s="52"/>
      <c r="F19" s="54"/>
      <c r="G19" s="52" t="s">
        <v>7</v>
      </c>
      <c r="H19" s="52"/>
      <c r="I19" s="55"/>
      <c r="J19" s="38"/>
      <c r="K19" s="39">
        <v>30</v>
      </c>
      <c r="L19" s="60">
        <v>8</v>
      </c>
      <c r="M19" s="41">
        <f t="shared" si="0"/>
        <v>0</v>
      </c>
      <c r="N19" s="42">
        <v>0</v>
      </c>
      <c r="O19" s="61">
        <v>0</v>
      </c>
      <c r="P19" s="43">
        <v>0</v>
      </c>
      <c r="Q19" s="43">
        <v>0</v>
      </c>
      <c r="R19" s="43">
        <v>0</v>
      </c>
      <c r="S19" s="44">
        <v>0</v>
      </c>
      <c r="T19" s="45">
        <f t="shared" si="1"/>
        <v>0</v>
      </c>
      <c r="U19" s="46">
        <f t="shared" si="2"/>
        <v>0</v>
      </c>
      <c r="V19" s="46">
        <v>0</v>
      </c>
      <c r="W19" s="48">
        <v>0</v>
      </c>
      <c r="X19" s="62">
        <v>0</v>
      </c>
      <c r="Y19" s="45">
        <f t="shared" si="3"/>
        <v>0</v>
      </c>
      <c r="Z19" s="45">
        <f t="shared" si="4"/>
        <v>0</v>
      </c>
      <c r="AA19" s="63"/>
      <c r="AB19" s="64">
        <v>10</v>
      </c>
    </row>
    <row r="20" spans="2:28" ht="22.5" customHeight="1">
      <c r="B20" s="58">
        <v>11</v>
      </c>
      <c r="C20" s="52"/>
      <c r="D20" s="53"/>
      <c r="E20" s="52"/>
      <c r="F20" s="54"/>
      <c r="G20" s="52" t="s">
        <v>7</v>
      </c>
      <c r="H20" s="52"/>
      <c r="I20" s="55"/>
      <c r="J20" s="38"/>
      <c r="K20" s="39">
        <v>30</v>
      </c>
      <c r="L20" s="60">
        <v>8</v>
      </c>
      <c r="M20" s="41">
        <f t="shared" si="0"/>
        <v>0</v>
      </c>
      <c r="N20" s="42">
        <v>0</v>
      </c>
      <c r="O20" s="61">
        <v>0</v>
      </c>
      <c r="P20" s="43">
        <v>0</v>
      </c>
      <c r="Q20" s="43">
        <v>0</v>
      </c>
      <c r="R20" s="43">
        <v>0</v>
      </c>
      <c r="S20" s="44">
        <v>0</v>
      </c>
      <c r="T20" s="45">
        <f t="shared" si="1"/>
        <v>0</v>
      </c>
      <c r="U20" s="46">
        <f t="shared" si="2"/>
        <v>0</v>
      </c>
      <c r="V20" s="46">
        <v>0</v>
      </c>
      <c r="W20" s="48">
        <v>0</v>
      </c>
      <c r="X20" s="62">
        <v>0</v>
      </c>
      <c r="Y20" s="45">
        <f t="shared" si="3"/>
        <v>0</v>
      </c>
      <c r="Z20" s="45">
        <f t="shared" si="4"/>
        <v>0</v>
      </c>
      <c r="AA20" s="63"/>
      <c r="AB20" s="64">
        <v>11</v>
      </c>
    </row>
    <row r="21" spans="2:28" ht="22.5" customHeight="1">
      <c r="B21" s="58">
        <v>12</v>
      </c>
      <c r="C21" s="52"/>
      <c r="D21" s="53"/>
      <c r="E21" s="52"/>
      <c r="F21" s="54"/>
      <c r="G21" s="52" t="s">
        <v>7</v>
      </c>
      <c r="H21" s="52"/>
      <c r="I21" s="55"/>
      <c r="J21" s="38"/>
      <c r="K21" s="39">
        <v>30</v>
      </c>
      <c r="L21" s="65">
        <v>8</v>
      </c>
      <c r="M21" s="41">
        <f t="shared" si="0"/>
        <v>0</v>
      </c>
      <c r="N21" s="42">
        <v>0</v>
      </c>
      <c r="O21" s="61">
        <v>0</v>
      </c>
      <c r="P21" s="43">
        <v>0</v>
      </c>
      <c r="Q21" s="43">
        <v>0</v>
      </c>
      <c r="R21" s="43">
        <v>0</v>
      </c>
      <c r="S21" s="44">
        <v>0</v>
      </c>
      <c r="T21" s="45">
        <f t="shared" si="1"/>
        <v>0</v>
      </c>
      <c r="U21" s="46">
        <f t="shared" si="2"/>
        <v>0</v>
      </c>
      <c r="V21" s="47">
        <v>0</v>
      </c>
      <c r="W21" s="48">
        <v>0</v>
      </c>
      <c r="X21" s="49">
        <v>0</v>
      </c>
      <c r="Y21" s="45">
        <f t="shared" si="3"/>
        <v>0</v>
      </c>
      <c r="Z21" s="45">
        <f t="shared" si="4"/>
        <v>0</v>
      </c>
      <c r="AA21" s="50"/>
      <c r="AB21" s="58">
        <v>12</v>
      </c>
    </row>
    <row r="22" spans="2:28" ht="22.5" customHeight="1">
      <c r="B22" s="58">
        <v>13</v>
      </c>
      <c r="C22" s="52"/>
      <c r="D22" s="53"/>
      <c r="E22" s="52"/>
      <c r="F22" s="54"/>
      <c r="G22" s="52" t="s">
        <v>7</v>
      </c>
      <c r="H22" s="52"/>
      <c r="I22" s="55"/>
      <c r="J22" s="38"/>
      <c r="K22" s="39">
        <v>30</v>
      </c>
      <c r="L22" s="66">
        <v>8</v>
      </c>
      <c r="M22" s="41">
        <f t="shared" si="0"/>
        <v>0</v>
      </c>
      <c r="N22" s="42">
        <v>0</v>
      </c>
      <c r="O22" s="61">
        <v>0</v>
      </c>
      <c r="P22" s="43">
        <v>0</v>
      </c>
      <c r="Q22" s="43">
        <v>0</v>
      </c>
      <c r="R22" s="43">
        <v>0</v>
      </c>
      <c r="S22" s="44">
        <v>0</v>
      </c>
      <c r="T22" s="45">
        <f t="shared" si="1"/>
        <v>0</v>
      </c>
      <c r="U22" s="46">
        <f t="shared" si="2"/>
        <v>0</v>
      </c>
      <c r="V22" s="47">
        <v>0</v>
      </c>
      <c r="W22" s="48">
        <v>0</v>
      </c>
      <c r="X22" s="49">
        <v>0</v>
      </c>
      <c r="Y22" s="45">
        <f t="shared" si="3"/>
        <v>0</v>
      </c>
      <c r="Z22" s="45">
        <f t="shared" si="4"/>
        <v>0</v>
      </c>
      <c r="AA22" s="50"/>
      <c r="AB22" s="58">
        <v>13</v>
      </c>
    </row>
    <row r="23" spans="2:28" ht="22.5" customHeight="1">
      <c r="B23" s="58">
        <v>14</v>
      </c>
      <c r="C23" s="67"/>
      <c r="D23" s="68"/>
      <c r="E23" s="67"/>
      <c r="F23" s="69"/>
      <c r="G23" s="67" t="s">
        <v>7</v>
      </c>
      <c r="H23" s="52"/>
      <c r="I23" s="55"/>
      <c r="J23" s="38"/>
      <c r="K23" s="39">
        <v>30</v>
      </c>
      <c r="L23" s="65">
        <v>8</v>
      </c>
      <c r="M23" s="41">
        <f t="shared" si="0"/>
        <v>0</v>
      </c>
      <c r="N23" s="42">
        <v>0</v>
      </c>
      <c r="O23" s="61">
        <v>0</v>
      </c>
      <c r="P23" s="43">
        <v>0</v>
      </c>
      <c r="Q23" s="43">
        <v>0</v>
      </c>
      <c r="R23" s="43">
        <v>0</v>
      </c>
      <c r="S23" s="44">
        <v>0</v>
      </c>
      <c r="T23" s="45">
        <f t="shared" si="1"/>
        <v>0</v>
      </c>
      <c r="U23" s="46">
        <f t="shared" si="2"/>
        <v>0</v>
      </c>
      <c r="V23" s="47">
        <v>0</v>
      </c>
      <c r="W23" s="48">
        <v>0</v>
      </c>
      <c r="X23" s="49">
        <v>0</v>
      </c>
      <c r="Y23" s="45">
        <f t="shared" si="3"/>
        <v>0</v>
      </c>
      <c r="Z23" s="45">
        <f t="shared" si="4"/>
        <v>0</v>
      </c>
      <c r="AA23" s="50"/>
      <c r="AB23" s="58">
        <v>14</v>
      </c>
    </row>
    <row r="24" spans="2:28" ht="22.5" customHeight="1">
      <c r="B24" s="58">
        <v>15</v>
      </c>
      <c r="C24" s="52"/>
      <c r="D24" s="53"/>
      <c r="E24" s="52"/>
      <c r="F24" s="54"/>
      <c r="G24" s="52" t="s">
        <v>7</v>
      </c>
      <c r="H24" s="52"/>
      <c r="I24" s="55"/>
      <c r="J24" s="38"/>
      <c r="K24" s="39">
        <v>30</v>
      </c>
      <c r="L24" s="66">
        <v>8</v>
      </c>
      <c r="M24" s="41">
        <f t="shared" si="0"/>
        <v>0</v>
      </c>
      <c r="N24" s="42">
        <v>0</v>
      </c>
      <c r="O24" s="61">
        <v>0</v>
      </c>
      <c r="P24" s="43">
        <v>0</v>
      </c>
      <c r="Q24" s="43">
        <v>0</v>
      </c>
      <c r="R24" s="43">
        <v>0</v>
      </c>
      <c r="S24" s="44">
        <v>0</v>
      </c>
      <c r="T24" s="45">
        <f t="shared" si="1"/>
        <v>0</v>
      </c>
      <c r="U24" s="46">
        <f t="shared" si="2"/>
        <v>0</v>
      </c>
      <c r="V24" s="47">
        <v>0</v>
      </c>
      <c r="W24" s="48">
        <v>0</v>
      </c>
      <c r="X24" s="49">
        <v>0</v>
      </c>
      <c r="Y24" s="45">
        <f t="shared" si="3"/>
        <v>0</v>
      </c>
      <c r="Z24" s="45">
        <f t="shared" si="4"/>
        <v>0</v>
      </c>
      <c r="AA24" s="50"/>
      <c r="AB24" s="58">
        <v>15</v>
      </c>
    </row>
    <row r="25" spans="2:28" ht="22.5" customHeight="1">
      <c r="B25" s="58">
        <v>16</v>
      </c>
      <c r="C25" s="52"/>
      <c r="D25" s="53"/>
      <c r="E25" s="52"/>
      <c r="F25" s="54"/>
      <c r="G25" s="52" t="s">
        <v>4</v>
      </c>
      <c r="H25" s="52"/>
      <c r="I25" s="55"/>
      <c r="J25" s="38"/>
      <c r="K25" s="39">
        <v>30</v>
      </c>
      <c r="L25" s="65">
        <v>8</v>
      </c>
      <c r="M25" s="41">
        <f t="shared" si="0"/>
        <v>0</v>
      </c>
      <c r="N25" s="42">
        <v>0</v>
      </c>
      <c r="O25" s="61">
        <v>0</v>
      </c>
      <c r="P25" s="43">
        <v>0</v>
      </c>
      <c r="Q25" s="43">
        <v>0</v>
      </c>
      <c r="R25" s="43">
        <v>0</v>
      </c>
      <c r="S25" s="44">
        <v>0</v>
      </c>
      <c r="T25" s="45">
        <f t="shared" si="1"/>
        <v>0</v>
      </c>
      <c r="U25" s="46">
        <f t="shared" si="2"/>
        <v>0</v>
      </c>
      <c r="V25" s="47">
        <v>0</v>
      </c>
      <c r="W25" s="48">
        <v>0</v>
      </c>
      <c r="X25" s="49">
        <v>0</v>
      </c>
      <c r="Y25" s="45">
        <f t="shared" si="3"/>
        <v>0</v>
      </c>
      <c r="Z25" s="45">
        <f t="shared" si="4"/>
        <v>0</v>
      </c>
      <c r="AA25" s="50"/>
      <c r="AB25" s="58">
        <v>16</v>
      </c>
    </row>
    <row r="26" spans="2:28" ht="22.5" customHeight="1">
      <c r="B26" s="58">
        <v>17</v>
      </c>
      <c r="C26" s="52"/>
      <c r="D26" s="53"/>
      <c r="E26" s="52"/>
      <c r="F26" s="54"/>
      <c r="G26" s="52" t="s">
        <v>7</v>
      </c>
      <c r="H26" s="52"/>
      <c r="I26" s="55"/>
      <c r="J26" s="38"/>
      <c r="K26" s="39">
        <v>30</v>
      </c>
      <c r="L26" s="65">
        <v>8</v>
      </c>
      <c r="M26" s="41">
        <f t="shared" si="0"/>
        <v>0</v>
      </c>
      <c r="N26" s="42">
        <v>0</v>
      </c>
      <c r="O26" s="61">
        <v>0</v>
      </c>
      <c r="P26" s="43">
        <v>0</v>
      </c>
      <c r="Q26" s="43">
        <v>0</v>
      </c>
      <c r="R26" s="43">
        <v>0</v>
      </c>
      <c r="S26" s="44">
        <v>0</v>
      </c>
      <c r="T26" s="45">
        <f t="shared" si="1"/>
        <v>0</v>
      </c>
      <c r="U26" s="46">
        <f t="shared" si="2"/>
        <v>0</v>
      </c>
      <c r="V26" s="47">
        <v>0</v>
      </c>
      <c r="W26" s="48">
        <v>0</v>
      </c>
      <c r="X26" s="49">
        <v>0</v>
      </c>
      <c r="Y26" s="45">
        <f t="shared" si="3"/>
        <v>0</v>
      </c>
      <c r="Z26" s="45">
        <f t="shared" si="4"/>
        <v>0</v>
      </c>
      <c r="AA26" s="50"/>
      <c r="AB26" s="58">
        <v>17</v>
      </c>
    </row>
    <row r="27" spans="2:28" ht="22.5" customHeight="1">
      <c r="B27" s="58">
        <v>18</v>
      </c>
      <c r="C27" s="67"/>
      <c r="D27" s="68"/>
      <c r="E27" s="67"/>
      <c r="F27" s="69"/>
      <c r="G27" s="67" t="s">
        <v>4</v>
      </c>
      <c r="H27" s="67"/>
      <c r="I27" s="70"/>
      <c r="J27" s="38"/>
      <c r="K27" s="39">
        <v>30</v>
      </c>
      <c r="L27" s="65">
        <v>8</v>
      </c>
      <c r="M27" s="41">
        <f t="shared" si="0"/>
        <v>0</v>
      </c>
      <c r="N27" s="42">
        <v>0</v>
      </c>
      <c r="O27" s="61">
        <v>0</v>
      </c>
      <c r="P27" s="43">
        <v>0</v>
      </c>
      <c r="Q27" s="43">
        <v>0</v>
      </c>
      <c r="R27" s="43">
        <v>0</v>
      </c>
      <c r="S27" s="44">
        <v>0</v>
      </c>
      <c r="T27" s="45">
        <f t="shared" si="1"/>
        <v>0</v>
      </c>
      <c r="U27" s="46">
        <f t="shared" si="2"/>
        <v>0</v>
      </c>
      <c r="V27" s="47">
        <v>0</v>
      </c>
      <c r="W27" s="48">
        <v>0</v>
      </c>
      <c r="X27" s="49">
        <v>0</v>
      </c>
      <c r="Y27" s="45">
        <f t="shared" si="3"/>
        <v>0</v>
      </c>
      <c r="Z27" s="45">
        <f t="shared" si="4"/>
        <v>0</v>
      </c>
      <c r="AA27" s="50"/>
      <c r="AB27" s="58">
        <v>18</v>
      </c>
    </row>
    <row r="28" spans="2:28" ht="22.5" customHeight="1">
      <c r="B28" s="58">
        <v>19</v>
      </c>
      <c r="C28" s="52"/>
      <c r="D28" s="53"/>
      <c r="E28" s="52"/>
      <c r="F28" s="54"/>
      <c r="G28" s="52" t="s">
        <v>7</v>
      </c>
      <c r="H28" s="52"/>
      <c r="I28" s="55"/>
      <c r="J28" s="38"/>
      <c r="K28" s="39">
        <v>25</v>
      </c>
      <c r="L28" s="65">
        <v>8</v>
      </c>
      <c r="M28" s="41">
        <f t="shared" si="0"/>
        <v>0</v>
      </c>
      <c r="N28" s="42">
        <v>0</v>
      </c>
      <c r="O28" s="61">
        <v>0</v>
      </c>
      <c r="P28" s="43">
        <v>0</v>
      </c>
      <c r="Q28" s="43">
        <v>0</v>
      </c>
      <c r="R28" s="43">
        <v>0</v>
      </c>
      <c r="S28" s="44">
        <v>0</v>
      </c>
      <c r="T28" s="45">
        <f t="shared" si="1"/>
        <v>0</v>
      </c>
      <c r="U28" s="46">
        <f t="shared" si="2"/>
        <v>0</v>
      </c>
      <c r="V28" s="47">
        <v>0</v>
      </c>
      <c r="W28" s="48">
        <v>0</v>
      </c>
      <c r="X28" s="49">
        <v>0</v>
      </c>
      <c r="Y28" s="45">
        <f t="shared" si="3"/>
        <v>0</v>
      </c>
      <c r="Z28" s="45">
        <f t="shared" si="4"/>
        <v>0</v>
      </c>
      <c r="AA28" s="50"/>
      <c r="AB28" s="58">
        <v>19</v>
      </c>
    </row>
    <row r="29" spans="2:28" ht="22.5" customHeight="1">
      <c r="B29" s="58">
        <v>20</v>
      </c>
      <c r="C29" s="52"/>
      <c r="D29" s="53"/>
      <c r="E29" s="52"/>
      <c r="F29" s="54"/>
      <c r="G29" s="52" t="s">
        <v>4</v>
      </c>
      <c r="H29" s="52"/>
      <c r="I29" s="55"/>
      <c r="J29" s="38"/>
      <c r="K29" s="39">
        <v>30</v>
      </c>
      <c r="L29" s="65">
        <v>8</v>
      </c>
      <c r="M29" s="41">
        <f t="shared" si="0"/>
        <v>0</v>
      </c>
      <c r="N29" s="42">
        <v>0</v>
      </c>
      <c r="O29" s="61">
        <v>0</v>
      </c>
      <c r="P29" s="43">
        <v>0</v>
      </c>
      <c r="Q29" s="43">
        <v>0</v>
      </c>
      <c r="R29" s="43">
        <v>0</v>
      </c>
      <c r="S29" s="44">
        <v>0</v>
      </c>
      <c r="T29" s="45">
        <f t="shared" si="1"/>
        <v>0</v>
      </c>
      <c r="U29" s="46">
        <f t="shared" si="2"/>
        <v>0</v>
      </c>
      <c r="V29" s="47">
        <v>0</v>
      </c>
      <c r="W29" s="48">
        <v>0</v>
      </c>
      <c r="X29" s="49">
        <v>0</v>
      </c>
      <c r="Y29" s="45">
        <f t="shared" si="3"/>
        <v>0</v>
      </c>
      <c r="Z29" s="45">
        <f t="shared" si="4"/>
        <v>0</v>
      </c>
      <c r="AA29" s="50"/>
      <c r="AB29" s="58">
        <v>20</v>
      </c>
    </row>
    <row r="30" spans="2:28" ht="22.5" customHeight="1">
      <c r="B30" s="58">
        <v>21</v>
      </c>
      <c r="C30" s="34"/>
      <c r="D30" s="53"/>
      <c r="E30" s="52"/>
      <c r="F30" s="54"/>
      <c r="G30" s="52" t="s">
        <v>7</v>
      </c>
      <c r="H30" s="52"/>
      <c r="I30" s="55"/>
      <c r="J30" s="38"/>
      <c r="K30" s="39">
        <v>18</v>
      </c>
      <c r="L30" s="65">
        <v>8</v>
      </c>
      <c r="M30" s="41">
        <f t="shared" si="0"/>
        <v>0</v>
      </c>
      <c r="N30" s="42">
        <v>0</v>
      </c>
      <c r="O30" s="61">
        <v>0</v>
      </c>
      <c r="P30" s="43">
        <v>0</v>
      </c>
      <c r="Q30" s="43">
        <v>0</v>
      </c>
      <c r="R30" s="43">
        <v>0</v>
      </c>
      <c r="S30" s="44">
        <v>0</v>
      </c>
      <c r="T30" s="45">
        <f t="shared" si="1"/>
        <v>0</v>
      </c>
      <c r="U30" s="46">
        <f t="shared" si="2"/>
        <v>0</v>
      </c>
      <c r="V30" s="47">
        <v>0</v>
      </c>
      <c r="W30" s="48">
        <v>0</v>
      </c>
      <c r="X30" s="49">
        <v>0</v>
      </c>
      <c r="Y30" s="45">
        <f t="shared" si="3"/>
        <v>0</v>
      </c>
      <c r="Z30" s="45">
        <f t="shared" si="4"/>
        <v>0</v>
      </c>
      <c r="AA30" s="50"/>
      <c r="AB30" s="58">
        <v>21</v>
      </c>
    </row>
    <row r="31" spans="2:28" ht="22.5" customHeight="1">
      <c r="B31" s="58">
        <v>22</v>
      </c>
      <c r="C31" s="52"/>
      <c r="D31" s="53"/>
      <c r="E31" s="52"/>
      <c r="F31" s="54"/>
      <c r="G31" s="52" t="s">
        <v>7</v>
      </c>
      <c r="H31" s="52"/>
      <c r="I31" s="55"/>
      <c r="J31" s="38"/>
      <c r="K31" s="39">
        <v>18</v>
      </c>
      <c r="L31" s="65">
        <v>8</v>
      </c>
      <c r="M31" s="41">
        <f t="shared" si="0"/>
        <v>0</v>
      </c>
      <c r="N31" s="42">
        <v>0</v>
      </c>
      <c r="O31" s="61">
        <v>0</v>
      </c>
      <c r="P31" s="43">
        <v>0</v>
      </c>
      <c r="Q31" s="43">
        <v>0</v>
      </c>
      <c r="R31" s="43">
        <v>0</v>
      </c>
      <c r="S31" s="44">
        <v>0</v>
      </c>
      <c r="T31" s="45">
        <f t="shared" si="1"/>
        <v>0</v>
      </c>
      <c r="U31" s="46">
        <f t="shared" si="2"/>
        <v>0</v>
      </c>
      <c r="V31" s="47">
        <v>0</v>
      </c>
      <c r="W31" s="48">
        <v>0</v>
      </c>
      <c r="X31" s="49">
        <v>0</v>
      </c>
      <c r="Y31" s="45">
        <f t="shared" si="3"/>
        <v>0</v>
      </c>
      <c r="Z31" s="45">
        <f t="shared" si="4"/>
        <v>0</v>
      </c>
      <c r="AA31" s="50"/>
      <c r="AB31" s="58">
        <v>22</v>
      </c>
    </row>
    <row r="32" spans="2:28" ht="22.5" customHeight="1">
      <c r="B32" s="58">
        <v>23</v>
      </c>
      <c r="C32" s="52"/>
      <c r="D32" s="53"/>
      <c r="E32" s="52"/>
      <c r="F32" s="54"/>
      <c r="G32" s="52" t="s">
        <v>7</v>
      </c>
      <c r="H32" s="52"/>
      <c r="I32" s="55"/>
      <c r="J32" s="38"/>
      <c r="K32" s="39">
        <v>15.5</v>
      </c>
      <c r="L32" s="65">
        <v>8</v>
      </c>
      <c r="M32" s="41">
        <f t="shared" si="0"/>
        <v>0</v>
      </c>
      <c r="N32" s="42">
        <v>0</v>
      </c>
      <c r="O32" s="61">
        <v>0</v>
      </c>
      <c r="P32" s="43">
        <v>0</v>
      </c>
      <c r="Q32" s="43">
        <v>0</v>
      </c>
      <c r="R32" s="43">
        <v>0</v>
      </c>
      <c r="S32" s="44">
        <v>0</v>
      </c>
      <c r="T32" s="45">
        <f t="shared" si="1"/>
        <v>0</v>
      </c>
      <c r="U32" s="46">
        <f t="shared" si="2"/>
        <v>0</v>
      </c>
      <c r="V32" s="47">
        <v>0</v>
      </c>
      <c r="W32" s="48">
        <v>0</v>
      </c>
      <c r="X32" s="49">
        <v>0</v>
      </c>
      <c r="Y32" s="45">
        <f t="shared" si="3"/>
        <v>0</v>
      </c>
      <c r="Z32" s="45">
        <f t="shared" si="4"/>
        <v>0</v>
      </c>
      <c r="AA32" s="50"/>
      <c r="AB32" s="58">
        <v>23</v>
      </c>
    </row>
    <row r="33" spans="1:28" ht="22.5" customHeight="1">
      <c r="B33" s="58">
        <v>24</v>
      </c>
      <c r="C33" s="52"/>
      <c r="D33" s="53"/>
      <c r="E33" s="52"/>
      <c r="F33" s="54"/>
      <c r="G33" s="52" t="s">
        <v>7</v>
      </c>
      <c r="H33" s="52"/>
      <c r="I33" s="71"/>
      <c r="J33" s="72"/>
      <c r="K33" s="39">
        <v>18</v>
      </c>
      <c r="L33" s="66">
        <v>8</v>
      </c>
      <c r="M33" s="41">
        <f t="shared" si="0"/>
        <v>0</v>
      </c>
      <c r="N33" s="42">
        <v>0</v>
      </c>
      <c r="O33" s="61">
        <v>0</v>
      </c>
      <c r="P33" s="43">
        <v>0</v>
      </c>
      <c r="Q33" s="43">
        <v>0</v>
      </c>
      <c r="R33" s="43">
        <v>0</v>
      </c>
      <c r="S33" s="44">
        <v>0</v>
      </c>
      <c r="T33" s="45">
        <f t="shared" si="1"/>
        <v>0</v>
      </c>
      <c r="U33" s="46">
        <f t="shared" si="2"/>
        <v>0</v>
      </c>
      <c r="V33" s="47">
        <v>0</v>
      </c>
      <c r="W33" s="48">
        <v>0</v>
      </c>
      <c r="X33" s="49">
        <v>0</v>
      </c>
      <c r="Y33" s="45">
        <f t="shared" si="3"/>
        <v>0</v>
      </c>
      <c r="Z33" s="45">
        <f t="shared" si="4"/>
        <v>0</v>
      </c>
      <c r="AA33" s="50"/>
      <c r="AB33" s="58">
        <v>24</v>
      </c>
    </row>
    <row r="34" spans="1:28" ht="50.1" hidden="1" customHeight="1" thickBot="1">
      <c r="B34" s="58">
        <v>11</v>
      </c>
      <c r="C34" s="73" t="s">
        <v>48</v>
      </c>
      <c r="D34" s="53" t="s">
        <v>49</v>
      </c>
      <c r="E34" s="74" t="s">
        <v>3</v>
      </c>
      <c r="F34" s="75">
        <v>29969</v>
      </c>
      <c r="G34" s="74" t="s">
        <v>7</v>
      </c>
      <c r="H34" s="74" t="s">
        <v>52</v>
      </c>
      <c r="I34" s="76">
        <v>40422</v>
      </c>
      <c r="J34" s="77">
        <v>0</v>
      </c>
      <c r="K34" s="39">
        <v>30</v>
      </c>
      <c r="L34" s="65">
        <v>8</v>
      </c>
      <c r="M34" s="41">
        <f>+J34/30*K34</f>
        <v>0</v>
      </c>
      <c r="N34" s="42">
        <v>0</v>
      </c>
      <c r="O34" s="61"/>
      <c r="P34" s="43">
        <v>0</v>
      </c>
      <c r="Q34" s="43">
        <v>0</v>
      </c>
      <c r="R34" s="43">
        <v>0</v>
      </c>
      <c r="S34" s="44">
        <v>0</v>
      </c>
      <c r="T34" s="45">
        <f>+M34+N34+P34+Q34+R34+S34</f>
        <v>0</v>
      </c>
      <c r="U34" s="46">
        <f>+T34*0.1271</f>
        <v>0</v>
      </c>
      <c r="V34" s="46"/>
      <c r="W34" s="48">
        <v>0</v>
      </c>
      <c r="X34" s="49">
        <v>0</v>
      </c>
      <c r="Y34" s="45">
        <f>+U34+W34+X34</f>
        <v>0</v>
      </c>
      <c r="Z34" s="45">
        <f>+T34-Y34</f>
        <v>0</v>
      </c>
      <c r="AA34" s="50"/>
      <c r="AB34" s="58">
        <v>12</v>
      </c>
    </row>
    <row r="35" spans="1:28" ht="50.1" hidden="1" customHeight="1">
      <c r="B35" s="78"/>
      <c r="C35" s="73"/>
      <c r="D35" s="53"/>
      <c r="E35" s="74"/>
      <c r="F35" s="75"/>
      <c r="G35" s="74"/>
      <c r="H35" s="74"/>
      <c r="I35" s="71"/>
      <c r="J35" s="79"/>
      <c r="K35" s="39"/>
      <c r="L35" s="66"/>
      <c r="M35" s="41">
        <f>+J35/30*K35</f>
        <v>0</v>
      </c>
      <c r="N35" s="42"/>
      <c r="O35" s="61"/>
      <c r="P35" s="43"/>
      <c r="Q35" s="43">
        <v>0</v>
      </c>
      <c r="R35" s="43">
        <v>0</v>
      </c>
      <c r="S35" s="44"/>
      <c r="T35" s="45">
        <f>+M35+N35+P35+Q35+R35+S35</f>
        <v>0</v>
      </c>
      <c r="U35" s="46"/>
      <c r="V35" s="46"/>
      <c r="W35" s="48"/>
      <c r="X35" s="49"/>
      <c r="Y35" s="45">
        <f>+U35+W35+X35</f>
        <v>0</v>
      </c>
      <c r="Z35" s="45">
        <f>+T35-Y35</f>
        <v>0</v>
      </c>
      <c r="AA35" s="50"/>
      <c r="AB35" s="58"/>
    </row>
    <row r="36" spans="1:28" ht="50.1" hidden="1" customHeight="1">
      <c r="B36" s="78"/>
      <c r="C36" s="73"/>
      <c r="D36" s="53"/>
      <c r="E36" s="74"/>
      <c r="F36" s="75"/>
      <c r="G36" s="74"/>
      <c r="H36" s="74"/>
      <c r="I36" s="71"/>
      <c r="J36" s="79"/>
      <c r="K36" s="39"/>
      <c r="L36" s="66"/>
      <c r="M36" s="41">
        <f>+J36/30*K36</f>
        <v>0</v>
      </c>
      <c r="N36" s="42"/>
      <c r="O36" s="61"/>
      <c r="P36" s="43"/>
      <c r="Q36" s="43">
        <v>0</v>
      </c>
      <c r="R36" s="43">
        <v>0</v>
      </c>
      <c r="S36" s="44"/>
      <c r="T36" s="45">
        <f>+M36+N36+P36+Q36+R36+S36</f>
        <v>0</v>
      </c>
      <c r="U36" s="46"/>
      <c r="V36" s="46"/>
      <c r="W36" s="48"/>
      <c r="X36" s="49"/>
      <c r="Y36" s="45">
        <f>+U36+W36+X36</f>
        <v>0</v>
      </c>
      <c r="Z36" s="45">
        <f>+T36-Y36</f>
        <v>0</v>
      </c>
      <c r="AA36" s="50"/>
      <c r="AB36" s="58"/>
    </row>
    <row r="37" spans="1:28" ht="50.1" hidden="1" customHeight="1">
      <c r="B37" s="78"/>
      <c r="C37" s="73"/>
      <c r="D37" s="53"/>
      <c r="E37" s="74"/>
      <c r="F37" s="75"/>
      <c r="G37" s="74"/>
      <c r="H37" s="74"/>
      <c r="I37" s="76"/>
      <c r="J37" s="77"/>
      <c r="K37" s="39"/>
      <c r="L37" s="65"/>
      <c r="M37" s="41">
        <f>+J37/30*K37</f>
        <v>0</v>
      </c>
      <c r="N37" s="42"/>
      <c r="O37" s="61"/>
      <c r="P37" s="43"/>
      <c r="Q37" s="43">
        <v>0</v>
      </c>
      <c r="R37" s="43">
        <v>0</v>
      </c>
      <c r="S37" s="44"/>
      <c r="T37" s="45">
        <f>+M37+N37+P37+Q37+R37+S37</f>
        <v>0</v>
      </c>
      <c r="U37" s="46"/>
      <c r="V37" s="46"/>
      <c r="W37" s="48"/>
      <c r="X37" s="49"/>
      <c r="Y37" s="45">
        <f>+U37+W37+X37</f>
        <v>0</v>
      </c>
      <c r="Z37" s="45">
        <f>+T37-Y37</f>
        <v>0</v>
      </c>
      <c r="AA37" s="50"/>
      <c r="AB37" s="58"/>
    </row>
    <row r="38" spans="1:28" s="95" customFormat="1" ht="39.950000000000003" customHeight="1" thickBot="1">
      <c r="A38" s="80"/>
      <c r="B38" s="81"/>
      <c r="C38" s="82"/>
      <c r="D38" s="82"/>
      <c r="E38" s="82"/>
      <c r="F38" s="82"/>
      <c r="G38" s="82"/>
      <c r="H38" s="82"/>
      <c r="I38" s="83"/>
      <c r="J38" s="84">
        <f>SUM(J10:J37)</f>
        <v>15000</v>
      </c>
      <c r="K38" s="85"/>
      <c r="L38" s="86"/>
      <c r="M38" s="87">
        <f>SUM(M10:M33)</f>
        <v>15000</v>
      </c>
      <c r="N38" s="88">
        <f>SUM(N10:N37)</f>
        <v>0</v>
      </c>
      <c r="O38" s="89"/>
      <c r="P38" s="90">
        <f>SUM(P10:P37)</f>
        <v>0</v>
      </c>
      <c r="Q38" s="91">
        <f>SUM(Q10:Q37)</f>
        <v>0</v>
      </c>
      <c r="R38" s="91">
        <f>SUM(R10:R37)</f>
        <v>0</v>
      </c>
      <c r="S38" s="92">
        <f>SUM(S10:S37)</f>
        <v>0</v>
      </c>
      <c r="T38" s="84">
        <f>SUM(T10:T37)</f>
        <v>15000</v>
      </c>
      <c r="U38" s="88">
        <f>SUM(U10:U33)</f>
        <v>1906.4999999999998</v>
      </c>
      <c r="V38" s="88">
        <f>SUM(V10:V33)</f>
        <v>60</v>
      </c>
      <c r="W38" s="91">
        <f>SUM(W10:W18)</f>
        <v>0</v>
      </c>
      <c r="X38" s="93">
        <f>SUM(X10:X37)</f>
        <v>0</v>
      </c>
      <c r="Y38" s="94">
        <f>SUM(Y10:Y37)</f>
        <v>1966.4999999999998</v>
      </c>
      <c r="Z38" s="94">
        <f>SUM(Z10:Z37)</f>
        <v>13033.5</v>
      </c>
    </row>
    <row r="39" spans="1:28">
      <c r="B39" s="96"/>
      <c r="C39" s="96"/>
      <c r="D39" s="96"/>
      <c r="E39" s="97"/>
      <c r="F39" s="97"/>
      <c r="G39" s="97"/>
      <c r="H39" s="96"/>
      <c r="I39" s="97"/>
      <c r="J39" s="98"/>
      <c r="K39" s="96"/>
      <c r="L39" s="96"/>
      <c r="M39" s="96"/>
      <c r="N39" s="96"/>
      <c r="O39" s="96"/>
      <c r="P39" s="96"/>
      <c r="Q39" s="96"/>
      <c r="R39" s="96"/>
      <c r="T39" s="96"/>
    </row>
    <row r="40" spans="1:28">
      <c r="B40" s="96"/>
      <c r="C40" s="96"/>
      <c r="D40" s="96"/>
      <c r="E40" s="97"/>
      <c r="F40" s="97"/>
      <c r="G40" s="97"/>
      <c r="H40" s="96"/>
      <c r="I40" s="97"/>
      <c r="J40" s="98"/>
      <c r="K40" s="98"/>
      <c r="L40" s="98"/>
      <c r="M40" s="98"/>
      <c r="N40" s="96"/>
      <c r="O40" s="96"/>
      <c r="P40" s="96"/>
      <c r="Q40" s="96"/>
      <c r="R40" s="96"/>
      <c r="T40" s="96"/>
      <c r="Z40" s="98"/>
    </row>
    <row r="41" spans="1:28">
      <c r="B41" s="96"/>
      <c r="C41" s="96"/>
      <c r="D41" s="96"/>
      <c r="E41" s="97"/>
      <c r="F41" s="97"/>
      <c r="G41" s="97"/>
      <c r="H41" s="96"/>
      <c r="I41" s="97"/>
      <c r="J41" s="98"/>
      <c r="K41" s="98"/>
      <c r="L41" s="98"/>
      <c r="M41" s="98"/>
      <c r="N41" s="96"/>
      <c r="O41" s="96"/>
      <c r="P41" s="96"/>
      <c r="Q41" s="96"/>
      <c r="R41" s="96"/>
      <c r="T41" s="96"/>
      <c r="Z41" s="98"/>
    </row>
    <row r="42" spans="1:28">
      <c r="B42" s="96"/>
      <c r="C42" s="96"/>
      <c r="D42" s="96"/>
      <c r="E42" s="97"/>
      <c r="F42" s="97"/>
      <c r="G42" s="97"/>
      <c r="H42" s="96"/>
      <c r="I42" s="97"/>
      <c r="J42" s="98"/>
      <c r="K42" s="98"/>
      <c r="L42" s="98"/>
      <c r="M42" s="98"/>
      <c r="N42" s="96"/>
      <c r="O42" s="96"/>
      <c r="P42" s="96"/>
      <c r="Q42" s="96"/>
      <c r="R42" s="96"/>
      <c r="T42" s="96"/>
      <c r="Z42" s="98"/>
    </row>
    <row r="43" spans="1:28">
      <c r="B43" s="96"/>
      <c r="C43" s="96"/>
      <c r="D43" s="96"/>
      <c r="E43" s="97"/>
      <c r="F43" s="97"/>
      <c r="G43" s="97"/>
      <c r="H43" s="96"/>
      <c r="I43" s="97"/>
      <c r="J43" s="98"/>
      <c r="K43" s="98"/>
      <c r="L43" s="98"/>
      <c r="M43" s="98"/>
      <c r="N43" s="96"/>
      <c r="O43" s="96"/>
      <c r="P43" s="96"/>
      <c r="Q43" s="96"/>
      <c r="R43" s="96"/>
      <c r="T43" s="96"/>
      <c r="Z43" s="98"/>
    </row>
    <row r="44" spans="1:28">
      <c r="B44" s="96"/>
      <c r="C44" s="96"/>
      <c r="D44" s="96"/>
      <c r="E44" s="97"/>
      <c r="F44" s="97"/>
      <c r="G44" s="97"/>
      <c r="H44" s="96"/>
      <c r="I44" s="97"/>
      <c r="J44" s="98"/>
      <c r="K44" s="98"/>
      <c r="L44" s="98"/>
      <c r="M44" s="98"/>
      <c r="N44" s="96"/>
      <c r="O44" s="96"/>
      <c r="P44" s="96"/>
      <c r="Q44" s="96"/>
      <c r="R44" s="96"/>
      <c r="T44" s="96"/>
      <c r="Z44" s="98"/>
    </row>
    <row r="45" spans="1:28">
      <c r="B45" s="96"/>
      <c r="C45" s="96"/>
      <c r="D45" s="96"/>
      <c r="E45" s="97"/>
      <c r="F45" s="97"/>
      <c r="G45" s="97"/>
      <c r="H45" s="96"/>
      <c r="I45" s="97"/>
      <c r="J45" s="96"/>
      <c r="K45" s="96"/>
      <c r="L45" s="96"/>
      <c r="M45" s="96"/>
      <c r="N45" s="96"/>
      <c r="O45" s="96"/>
      <c r="P45" s="96"/>
      <c r="Q45" s="96"/>
      <c r="R45" s="96"/>
    </row>
    <row r="46" spans="1:28">
      <c r="B46" s="96"/>
      <c r="C46" s="96"/>
      <c r="D46" s="96"/>
      <c r="E46" s="97"/>
      <c r="F46" s="97"/>
      <c r="G46" s="97"/>
      <c r="H46" s="96"/>
      <c r="I46" s="97"/>
      <c r="J46" s="98"/>
      <c r="K46" s="96"/>
      <c r="L46" s="96"/>
      <c r="M46" s="96"/>
      <c r="N46" s="96"/>
      <c r="O46" s="96"/>
      <c r="P46" s="96"/>
      <c r="Q46" s="96"/>
      <c r="R46" s="96"/>
    </row>
    <row r="47" spans="1:28">
      <c r="B47" s="96"/>
      <c r="C47" s="99" t="s">
        <v>66</v>
      </c>
      <c r="D47" s="99"/>
      <c r="E47" s="99"/>
      <c r="F47" s="97"/>
      <c r="G47" s="97"/>
      <c r="H47" s="51" t="s">
        <v>67</v>
      </c>
      <c r="I47" s="97"/>
      <c r="J47" s="96"/>
      <c r="K47" s="96"/>
      <c r="L47" s="100"/>
      <c r="M47" s="100"/>
      <c r="N47" s="100"/>
      <c r="O47" s="96"/>
      <c r="P47" s="96"/>
      <c r="Q47" s="96"/>
      <c r="R47" s="96"/>
    </row>
    <row r="48" spans="1:28">
      <c r="B48" s="96"/>
      <c r="C48" s="101" t="s">
        <v>24</v>
      </c>
      <c r="D48" s="101"/>
      <c r="E48" s="101"/>
      <c r="F48" s="97"/>
      <c r="G48" s="97"/>
      <c r="H48" s="97" t="s">
        <v>25</v>
      </c>
      <c r="I48" s="97"/>
      <c r="J48" s="96"/>
      <c r="K48" s="96"/>
      <c r="L48" s="102" t="s">
        <v>26</v>
      </c>
      <c r="M48" s="102"/>
      <c r="N48" s="102"/>
      <c r="O48" s="96"/>
      <c r="P48" s="96"/>
      <c r="Q48" s="96"/>
      <c r="R48" s="96"/>
      <c r="X48" s="103" t="s">
        <v>68</v>
      </c>
      <c r="Y48" s="104">
        <f ca="1">TODAY()</f>
        <v>41149</v>
      </c>
      <c r="Z48" s="104"/>
      <c r="AA48" s="104"/>
      <c r="AB48" s="105"/>
    </row>
    <row r="49" spans="2:26">
      <c r="B49" s="96"/>
      <c r="C49" s="96"/>
      <c r="D49" s="96"/>
      <c r="E49" s="97"/>
      <c r="F49" s="97"/>
      <c r="G49" s="97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</row>
    <row r="50" spans="2:26">
      <c r="B50" s="96"/>
      <c r="C50" s="96"/>
      <c r="D50" s="96"/>
      <c r="E50" s="97"/>
      <c r="F50" s="97"/>
      <c r="G50" s="97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</row>
    <row r="51" spans="2:26">
      <c r="B51" s="96"/>
      <c r="C51" s="96"/>
      <c r="D51" s="96"/>
      <c r="E51" s="97"/>
      <c r="F51" s="97"/>
      <c r="G51" s="97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2" spans="2:26">
      <c r="B52" s="96"/>
      <c r="C52" s="96"/>
      <c r="D52" s="96"/>
      <c r="E52" s="97"/>
      <c r="F52" s="97"/>
      <c r="G52" s="97"/>
      <c r="H52" s="96"/>
      <c r="I52" s="96"/>
      <c r="J52" s="106"/>
      <c r="K52" s="106"/>
      <c r="L52" s="106"/>
      <c r="M52" s="106"/>
      <c r="N52" s="106"/>
      <c r="O52" s="106"/>
      <c r="P52" s="106"/>
      <c r="Q52" s="106"/>
      <c r="R52" s="106"/>
      <c r="S52" s="11"/>
      <c r="T52" s="11"/>
      <c r="U52" s="11"/>
      <c r="V52" s="11"/>
      <c r="W52" s="11"/>
      <c r="X52" s="11"/>
      <c r="Y52" s="11"/>
      <c r="Z52" s="11"/>
    </row>
    <row r="53" spans="2:26">
      <c r="B53" s="96"/>
      <c r="C53" s="96"/>
      <c r="D53" s="96"/>
      <c r="E53" s="97"/>
      <c r="F53" s="97"/>
      <c r="G53" s="97"/>
      <c r="H53" s="96"/>
      <c r="I53" s="96"/>
      <c r="J53" s="106"/>
      <c r="K53" s="106"/>
      <c r="L53" s="106"/>
      <c r="M53" s="106"/>
      <c r="N53" s="106"/>
      <c r="O53" s="106"/>
      <c r="P53" s="106"/>
      <c r="Q53" s="106"/>
      <c r="R53" s="106"/>
      <c r="S53" s="11"/>
      <c r="T53" s="11"/>
      <c r="U53" s="11"/>
      <c r="V53" s="11"/>
      <c r="W53" s="11"/>
      <c r="X53" s="11"/>
      <c r="Y53" s="11"/>
      <c r="Z53" s="11"/>
    </row>
    <row r="54" spans="2:26">
      <c r="B54" s="96"/>
      <c r="C54" s="96"/>
      <c r="D54" s="96"/>
      <c r="E54" s="97"/>
      <c r="F54" s="97"/>
      <c r="G54" s="97"/>
      <c r="H54" s="96"/>
      <c r="I54" s="96"/>
      <c r="J54" s="106"/>
      <c r="K54" s="106"/>
      <c r="L54" s="106"/>
      <c r="M54" s="107"/>
      <c r="N54" s="106"/>
      <c r="O54" s="106"/>
      <c r="P54" s="106"/>
      <c r="Q54" s="106"/>
      <c r="R54" s="106"/>
      <c r="S54" s="11"/>
      <c r="T54" s="108"/>
      <c r="U54" s="109"/>
      <c r="V54" s="109"/>
      <c r="W54" s="11"/>
      <c r="X54" s="108"/>
      <c r="Y54" s="108"/>
      <c r="Z54" s="108"/>
    </row>
    <row r="55" spans="2:26">
      <c r="B55" s="96"/>
      <c r="C55" s="96"/>
      <c r="D55" s="96"/>
      <c r="E55" s="97"/>
      <c r="F55" s="97"/>
      <c r="G55" s="97"/>
      <c r="H55" s="96"/>
      <c r="I55" s="96"/>
      <c r="J55" s="106"/>
      <c r="K55" s="106"/>
      <c r="L55" s="106"/>
      <c r="M55" s="107"/>
      <c r="N55" s="106"/>
      <c r="O55" s="106"/>
      <c r="P55" s="106"/>
      <c r="Q55" s="106"/>
      <c r="R55" s="106"/>
      <c r="S55" s="11"/>
      <c r="T55" s="108"/>
      <c r="U55" s="109"/>
      <c r="V55" s="109"/>
      <c r="W55" s="11"/>
      <c r="X55" s="108"/>
      <c r="Y55" s="108"/>
      <c r="Z55" s="108"/>
    </row>
    <row r="56" spans="2:26">
      <c r="B56" s="96"/>
      <c r="C56" s="96"/>
      <c r="D56" s="96"/>
      <c r="E56" s="97"/>
      <c r="F56" s="97"/>
      <c r="G56" s="97"/>
      <c r="H56" s="96"/>
      <c r="I56" s="96"/>
      <c r="J56" s="106"/>
      <c r="K56" s="106"/>
      <c r="L56" s="106"/>
      <c r="M56" s="107"/>
      <c r="N56" s="106"/>
      <c r="O56" s="106"/>
      <c r="P56" s="106"/>
      <c r="Q56" s="106"/>
      <c r="R56" s="106"/>
      <c r="S56" s="11"/>
      <c r="T56" s="108"/>
      <c r="U56" s="109"/>
      <c r="V56" s="109"/>
      <c r="W56" s="11"/>
      <c r="X56" s="108"/>
      <c r="Y56" s="108"/>
      <c r="Z56" s="108"/>
    </row>
    <row r="57" spans="2:26">
      <c r="B57" s="96"/>
      <c r="C57" s="96"/>
      <c r="D57" s="96"/>
      <c r="E57" s="97"/>
      <c r="F57" s="97"/>
      <c r="G57" s="97"/>
      <c r="H57" s="96"/>
      <c r="I57" s="96"/>
      <c r="J57" s="106"/>
      <c r="K57" s="106"/>
      <c r="L57" s="106"/>
      <c r="M57" s="107"/>
      <c r="N57" s="106"/>
      <c r="O57" s="106"/>
      <c r="P57" s="106"/>
      <c r="Q57" s="106"/>
      <c r="R57" s="106"/>
      <c r="S57" s="11"/>
      <c r="T57" s="108"/>
      <c r="U57" s="109"/>
      <c r="V57" s="109"/>
      <c r="W57" s="11"/>
      <c r="X57" s="108"/>
      <c r="Y57" s="108"/>
      <c r="Z57" s="108"/>
    </row>
    <row r="58" spans="2:26">
      <c r="B58" s="96"/>
      <c r="C58" s="96"/>
      <c r="D58" s="96"/>
      <c r="E58" s="97"/>
      <c r="F58" s="97"/>
      <c r="G58" s="97"/>
      <c r="H58" s="96"/>
      <c r="I58" s="96"/>
      <c r="J58" s="106"/>
      <c r="K58" s="106"/>
      <c r="L58" s="106"/>
      <c r="M58" s="107"/>
      <c r="N58" s="106"/>
      <c r="O58" s="106"/>
      <c r="P58" s="106"/>
      <c r="Q58" s="106"/>
      <c r="R58" s="106"/>
      <c r="S58" s="11"/>
      <c r="T58" s="108"/>
      <c r="U58" s="109"/>
      <c r="V58" s="109"/>
      <c r="W58" s="11"/>
      <c r="X58" s="108"/>
      <c r="Y58" s="108"/>
      <c r="Z58" s="108"/>
    </row>
    <row r="59" spans="2:26">
      <c r="B59" s="96"/>
      <c r="C59" s="96"/>
      <c r="D59" s="96"/>
      <c r="E59" s="97"/>
      <c r="F59" s="97"/>
      <c r="G59" s="97"/>
      <c r="H59" s="96"/>
      <c r="I59" s="96"/>
      <c r="J59" s="106"/>
      <c r="K59" s="106"/>
      <c r="L59" s="106"/>
      <c r="M59" s="107"/>
      <c r="N59" s="106"/>
      <c r="O59" s="106"/>
      <c r="P59" s="106"/>
      <c r="Q59" s="106"/>
      <c r="R59" s="106"/>
      <c r="S59" s="11"/>
      <c r="T59" s="108"/>
      <c r="U59" s="109"/>
      <c r="V59" s="109"/>
      <c r="W59" s="11"/>
      <c r="X59" s="108"/>
      <c r="Y59" s="108"/>
      <c r="Z59" s="108"/>
    </row>
    <row r="60" spans="2:26">
      <c r="B60" s="96"/>
      <c r="C60" s="96"/>
      <c r="D60" s="96"/>
      <c r="E60" s="97"/>
      <c r="F60" s="97"/>
      <c r="G60" s="97"/>
      <c r="H60" s="96"/>
      <c r="I60" s="96"/>
      <c r="J60" s="106"/>
      <c r="K60" s="106"/>
      <c r="L60" s="106"/>
      <c r="M60" s="107"/>
      <c r="N60" s="106"/>
      <c r="O60" s="106"/>
      <c r="P60" s="106"/>
      <c r="Q60" s="106"/>
      <c r="R60" s="106"/>
      <c r="S60" s="11"/>
      <c r="T60" s="108"/>
      <c r="U60" s="109"/>
      <c r="V60" s="109"/>
      <c r="W60" s="11"/>
      <c r="X60" s="108"/>
      <c r="Y60" s="108"/>
      <c r="Z60" s="108"/>
    </row>
    <row r="61" spans="2:26">
      <c r="B61" s="96"/>
      <c r="C61" s="96"/>
      <c r="D61" s="96"/>
      <c r="E61" s="97"/>
      <c r="F61" s="97"/>
      <c r="G61" s="97"/>
      <c r="H61" s="96"/>
      <c r="I61" s="96"/>
      <c r="J61" s="106"/>
      <c r="K61" s="106"/>
      <c r="L61" s="106"/>
      <c r="M61" s="107"/>
      <c r="N61" s="106"/>
      <c r="O61" s="106"/>
      <c r="P61" s="106"/>
      <c r="Q61" s="106"/>
      <c r="R61" s="106"/>
      <c r="S61" s="11"/>
      <c r="T61" s="108"/>
      <c r="U61" s="109"/>
      <c r="V61" s="109"/>
      <c r="W61" s="11"/>
      <c r="X61" s="108"/>
      <c r="Y61" s="108"/>
      <c r="Z61" s="108"/>
    </row>
    <row r="62" spans="2:26">
      <c r="B62" s="96"/>
      <c r="C62" s="96"/>
      <c r="D62" s="96"/>
      <c r="E62" s="97"/>
      <c r="F62" s="97"/>
      <c r="G62" s="97"/>
      <c r="H62" s="96"/>
      <c r="I62" s="96"/>
      <c r="J62" s="106"/>
      <c r="K62" s="106"/>
      <c r="L62" s="106"/>
      <c r="M62" s="107"/>
      <c r="N62" s="106"/>
      <c r="O62" s="106"/>
      <c r="P62" s="106"/>
      <c r="Q62" s="106"/>
      <c r="R62" s="106"/>
      <c r="S62" s="11"/>
      <c r="T62" s="108"/>
      <c r="U62" s="109"/>
      <c r="V62" s="109"/>
      <c r="W62" s="11"/>
      <c r="X62" s="108"/>
      <c r="Y62" s="108"/>
      <c r="Z62" s="108"/>
    </row>
    <row r="63" spans="2:26">
      <c r="B63" s="96"/>
      <c r="C63" s="96"/>
      <c r="D63" s="96"/>
      <c r="E63" s="97"/>
      <c r="F63" s="97"/>
      <c r="G63" s="97"/>
      <c r="H63" s="96"/>
      <c r="I63" s="96"/>
      <c r="J63" s="106"/>
      <c r="K63" s="106"/>
      <c r="L63" s="106"/>
      <c r="M63" s="107"/>
      <c r="N63" s="106"/>
      <c r="O63" s="106"/>
      <c r="P63" s="106"/>
      <c r="Q63" s="106"/>
      <c r="R63" s="106"/>
      <c r="S63" s="11"/>
      <c r="T63" s="108"/>
      <c r="U63" s="109"/>
      <c r="V63" s="109"/>
      <c r="W63" s="11"/>
      <c r="X63" s="108"/>
      <c r="Y63" s="108"/>
      <c r="Z63" s="108"/>
    </row>
    <row r="64" spans="2:26">
      <c r="B64" s="96"/>
      <c r="C64" s="96"/>
      <c r="D64" s="96"/>
      <c r="E64" s="97"/>
      <c r="F64" s="97"/>
      <c r="G64" s="97"/>
      <c r="H64" s="96"/>
      <c r="I64" s="96"/>
      <c r="J64" s="106"/>
      <c r="K64" s="106"/>
      <c r="L64" s="106"/>
      <c r="M64" s="107"/>
      <c r="N64" s="106"/>
      <c r="O64" s="106"/>
      <c r="P64" s="106"/>
      <c r="Q64" s="106"/>
      <c r="R64" s="106"/>
      <c r="S64" s="11"/>
      <c r="T64" s="108"/>
      <c r="U64" s="109"/>
      <c r="V64" s="109"/>
      <c r="W64" s="11"/>
      <c r="X64" s="108"/>
      <c r="Y64" s="108"/>
      <c r="Z64" s="108"/>
    </row>
    <row r="65" spans="2:26">
      <c r="B65" s="96"/>
      <c r="C65" s="96"/>
      <c r="D65" s="96"/>
      <c r="E65" s="97"/>
      <c r="F65" s="97"/>
      <c r="G65" s="97"/>
      <c r="H65" s="96"/>
      <c r="I65" s="96"/>
      <c r="J65" s="106"/>
      <c r="K65" s="106"/>
      <c r="L65" s="106"/>
      <c r="M65" s="107"/>
      <c r="N65" s="106"/>
      <c r="O65" s="106"/>
      <c r="P65" s="106"/>
      <c r="Q65" s="106"/>
      <c r="R65" s="106"/>
      <c r="S65" s="11"/>
      <c r="T65" s="108"/>
      <c r="U65" s="109"/>
      <c r="V65" s="109"/>
      <c r="W65" s="11"/>
      <c r="X65" s="108"/>
      <c r="Y65" s="108"/>
      <c r="Z65" s="108"/>
    </row>
    <row r="66" spans="2:26">
      <c r="B66" s="96"/>
      <c r="C66" s="96"/>
      <c r="D66" s="96"/>
      <c r="E66" s="97"/>
      <c r="F66" s="97"/>
      <c r="G66" s="97"/>
      <c r="H66" s="96"/>
      <c r="I66" s="96"/>
      <c r="J66" s="106"/>
      <c r="K66" s="106"/>
      <c r="L66" s="106"/>
      <c r="M66" s="107"/>
      <c r="N66" s="106"/>
      <c r="O66" s="106"/>
      <c r="P66" s="106"/>
      <c r="Q66" s="106"/>
      <c r="R66" s="106"/>
      <c r="S66" s="11"/>
      <c r="T66" s="108"/>
      <c r="U66" s="109"/>
      <c r="V66" s="109"/>
      <c r="W66" s="11"/>
      <c r="X66" s="108"/>
      <c r="Y66" s="108"/>
      <c r="Z66" s="108"/>
    </row>
    <row r="67" spans="2:26">
      <c r="B67" s="96"/>
      <c r="C67" s="96"/>
      <c r="D67" s="96"/>
      <c r="E67" s="97"/>
      <c r="F67" s="97"/>
      <c r="G67" s="97"/>
      <c r="H67" s="96"/>
      <c r="I67" s="96"/>
      <c r="J67" s="106"/>
      <c r="K67" s="106"/>
      <c r="L67" s="106"/>
      <c r="M67" s="107"/>
      <c r="N67" s="106"/>
      <c r="O67" s="106"/>
      <c r="P67" s="106"/>
      <c r="Q67" s="106"/>
      <c r="R67" s="106"/>
      <c r="S67" s="11"/>
      <c r="T67" s="108"/>
      <c r="U67" s="109"/>
      <c r="V67" s="109"/>
      <c r="W67" s="11"/>
      <c r="X67" s="108"/>
      <c r="Y67" s="108"/>
      <c r="Z67" s="108"/>
    </row>
    <row r="68" spans="2:26">
      <c r="B68" s="96"/>
      <c r="C68" s="96"/>
      <c r="D68" s="96"/>
      <c r="E68" s="97"/>
      <c r="F68" s="97"/>
      <c r="G68" s="97"/>
      <c r="H68" s="96"/>
      <c r="I68" s="96"/>
      <c r="J68" s="106"/>
      <c r="K68" s="106"/>
      <c r="L68" s="106"/>
      <c r="M68" s="107"/>
      <c r="N68" s="106"/>
      <c r="O68" s="106"/>
      <c r="P68" s="106"/>
      <c r="Q68" s="106"/>
      <c r="R68" s="106"/>
      <c r="S68" s="11"/>
      <c r="T68" s="108"/>
      <c r="U68" s="109"/>
      <c r="V68" s="109"/>
      <c r="W68" s="11"/>
      <c r="X68" s="108"/>
      <c r="Y68" s="108"/>
      <c r="Z68" s="108"/>
    </row>
    <row r="69" spans="2:26">
      <c r="B69" s="96"/>
      <c r="C69" s="96"/>
      <c r="D69" s="96"/>
      <c r="E69" s="97"/>
      <c r="F69" s="97"/>
      <c r="G69" s="97"/>
      <c r="H69" s="96"/>
      <c r="I69" s="96"/>
      <c r="J69" s="106"/>
      <c r="K69" s="106"/>
      <c r="L69" s="106"/>
      <c r="M69" s="107"/>
      <c r="N69" s="106"/>
      <c r="O69" s="106"/>
      <c r="P69" s="106"/>
      <c r="Q69" s="106"/>
      <c r="R69" s="106"/>
      <c r="S69" s="11"/>
      <c r="T69" s="108"/>
      <c r="U69" s="109"/>
      <c r="V69" s="109"/>
      <c r="W69" s="11"/>
      <c r="X69" s="108"/>
      <c r="Y69" s="108"/>
      <c r="Z69" s="108"/>
    </row>
    <row r="70" spans="2:26" ht="30" customHeight="1">
      <c r="C70" s="110"/>
      <c r="D70" s="111"/>
    </row>
    <row r="71" spans="2:26" ht="30" customHeight="1">
      <c r="C71" s="110"/>
      <c r="D71" s="111"/>
    </row>
    <row r="72" spans="2:26" ht="30" customHeight="1">
      <c r="C72" s="110"/>
      <c r="D72" s="111"/>
    </row>
    <row r="73" spans="2:26" ht="30" customHeight="1">
      <c r="C73" s="110"/>
      <c r="D73" s="111"/>
    </row>
    <row r="74" spans="2:26" ht="30" customHeight="1">
      <c r="C74" s="110"/>
      <c r="D74" s="112"/>
    </row>
    <row r="75" spans="2:26" ht="30" customHeight="1">
      <c r="C75" s="113"/>
      <c r="D75" s="112"/>
    </row>
    <row r="76" spans="2:26" ht="30" customHeight="1">
      <c r="C76" s="110"/>
      <c r="D76" s="112"/>
    </row>
  </sheetData>
  <mergeCells count="31">
    <mergeCell ref="Y48:AA48"/>
    <mergeCell ref="B6:AA6"/>
    <mergeCell ref="B1:D1"/>
    <mergeCell ref="B2:D2"/>
    <mergeCell ref="B3:D3"/>
    <mergeCell ref="B4:AA4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AB8:AB9"/>
    <mergeCell ref="B38:I38"/>
    <mergeCell ref="C47:E47"/>
    <mergeCell ref="C48:E48"/>
    <mergeCell ref="L48:N48"/>
    <mergeCell ref="U8:X8"/>
    <mergeCell ref="Y8:Y9"/>
    <mergeCell ref="Z8:Z9"/>
    <mergeCell ref="AA8:AA9"/>
    <mergeCell ref="N8:N9"/>
    <mergeCell ref="H8:H9"/>
    <mergeCell ref="I8:I9"/>
    <mergeCell ref="O8:P8"/>
    <mergeCell ref="Q8:S8"/>
    <mergeCell ref="T8:T9"/>
    <mergeCell ref="J8:J9"/>
  </mergeCells>
  <phoneticPr fontId="1" type="noConversion"/>
  <pageMargins left="0.15748031496062992" right="0.15748031496062992" top="0.23622047244094491" bottom="0.15748031496062992" header="0.19685039370078741" footer="0"/>
  <pageSetup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5">
    <pageSetUpPr fitToPage="1"/>
  </sheetPr>
  <dimension ref="B1:N61"/>
  <sheetViews>
    <sheetView tabSelected="1" workbookViewId="0">
      <selection activeCell="N14" sqref="N14"/>
    </sheetView>
  </sheetViews>
  <sheetFormatPr baseColWidth="10" defaultRowHeight="12.75"/>
  <cols>
    <col min="1" max="1" width="3" style="2" customWidth="1"/>
    <col min="2" max="2" width="1.85546875" style="2" customWidth="1"/>
    <col min="3" max="3" width="14.85546875" style="2" customWidth="1"/>
    <col min="4" max="4" width="12.140625" style="2" customWidth="1"/>
    <col min="5" max="5" width="15.7109375" style="2" customWidth="1"/>
    <col min="6" max="6" width="2.85546875" style="2" customWidth="1"/>
    <col min="7" max="7" width="14.85546875" style="2" customWidth="1"/>
    <col min="8" max="8" width="12.5703125" style="2" customWidth="1"/>
    <col min="9" max="9" width="15.7109375" style="2" customWidth="1"/>
    <col min="10" max="11" width="2" style="2" customWidth="1"/>
    <col min="12" max="12" width="11.42578125" style="2"/>
    <col min="13" max="13" width="14.7109375" style="2" customWidth="1"/>
    <col min="14" max="14" width="11.5703125" style="2" bestFit="1" customWidth="1"/>
    <col min="15" max="16384" width="11.42578125" style="2"/>
  </cols>
  <sheetData>
    <row r="1" spans="2:14" ht="15">
      <c r="B1" s="115" t="s">
        <v>70</v>
      </c>
      <c r="C1" s="116"/>
      <c r="D1" s="116"/>
      <c r="E1" s="117"/>
      <c r="F1" s="117"/>
      <c r="G1" s="117"/>
      <c r="H1" s="117"/>
      <c r="I1" s="117"/>
      <c r="J1" s="117"/>
      <c r="K1" s="118"/>
    </row>
    <row r="2" spans="2:14" ht="15">
      <c r="B2" s="119" t="s">
        <v>71</v>
      </c>
      <c r="C2" s="120"/>
      <c r="D2" s="120"/>
      <c r="E2" s="121"/>
      <c r="F2" s="121"/>
      <c r="G2" s="121"/>
      <c r="H2" s="121"/>
      <c r="I2" s="121"/>
      <c r="J2" s="121"/>
      <c r="K2" s="122"/>
    </row>
    <row r="3" spans="2:14">
      <c r="B3" s="123" t="s">
        <v>72</v>
      </c>
      <c r="C3" s="102"/>
      <c r="D3" s="102"/>
      <c r="E3" s="121"/>
      <c r="F3" s="121"/>
      <c r="G3" s="121"/>
      <c r="H3" s="121"/>
      <c r="I3" s="124" t="s">
        <v>63</v>
      </c>
      <c r="J3" s="124"/>
      <c r="K3" s="122"/>
    </row>
    <row r="4" spans="2:14" ht="6.75" customHeight="1">
      <c r="B4" s="125"/>
      <c r="C4" s="110"/>
      <c r="D4" s="110"/>
      <c r="E4" s="121"/>
      <c r="F4" s="121"/>
      <c r="G4" s="121"/>
      <c r="H4" s="121"/>
      <c r="I4" s="121"/>
      <c r="J4" s="121"/>
      <c r="K4" s="122"/>
    </row>
    <row r="5" spans="2:14" ht="22.5">
      <c r="B5" s="126" t="s">
        <v>46</v>
      </c>
      <c r="C5" s="127"/>
      <c r="D5" s="127"/>
      <c r="E5" s="127"/>
      <c r="F5" s="127"/>
      <c r="G5" s="127"/>
      <c r="H5" s="127"/>
      <c r="I5" s="127"/>
      <c r="J5" s="127"/>
      <c r="K5" s="128"/>
    </row>
    <row r="6" spans="2:14">
      <c r="B6" s="129" t="s">
        <v>44</v>
      </c>
      <c r="C6" s="130"/>
      <c r="D6" s="130"/>
      <c r="E6" s="130"/>
      <c r="F6" s="130"/>
      <c r="G6" s="130"/>
      <c r="H6" s="130"/>
      <c r="I6" s="130"/>
      <c r="J6" s="130"/>
      <c r="K6" s="131"/>
      <c r="M6" s="132">
        <v>10</v>
      </c>
      <c r="N6" s="132"/>
    </row>
    <row r="7" spans="2:14">
      <c r="B7" s="133"/>
      <c r="C7" s="121"/>
      <c r="D7" s="134"/>
      <c r="E7" s="134"/>
      <c r="F7" s="134"/>
      <c r="G7" s="134"/>
      <c r="H7" s="121"/>
      <c r="I7" s="121"/>
      <c r="J7" s="121"/>
      <c r="K7" s="122"/>
      <c r="M7" s="135" t="str">
        <f>PSUELDOS!N5</f>
        <v>Febrero</v>
      </c>
      <c r="N7" s="132"/>
    </row>
    <row r="8" spans="2:14">
      <c r="B8" s="133"/>
      <c r="C8" s="121" t="s">
        <v>31</v>
      </c>
      <c r="D8" s="136" t="str">
        <f ca="1">PROPER(M8)</f>
        <v>Perla Perlacios</v>
      </c>
      <c r="E8" s="121"/>
      <c r="F8" s="121"/>
      <c r="G8" s="121" t="s">
        <v>8</v>
      </c>
      <c r="H8" s="121"/>
      <c r="I8" s="137">
        <f ca="1">M12</f>
        <v>15000</v>
      </c>
      <c r="J8" s="121"/>
      <c r="K8" s="122"/>
      <c r="M8" s="132" t="str">
        <f ca="1">INDIRECT("psueldos!D" &amp; $M$6)</f>
        <v>PERLA PERLACIOS</v>
      </c>
      <c r="N8" s="132"/>
    </row>
    <row r="9" spans="2:14">
      <c r="B9" s="133"/>
      <c r="C9" s="121" t="s">
        <v>32</v>
      </c>
      <c r="D9" s="138">
        <f ca="1">M9</f>
        <v>444444</v>
      </c>
      <c r="E9" s="121"/>
      <c r="F9" s="121"/>
      <c r="G9" s="121" t="s">
        <v>33</v>
      </c>
      <c r="H9" s="121"/>
      <c r="I9" s="121">
        <f ca="1">M13</f>
        <v>30</v>
      </c>
      <c r="J9" s="121"/>
      <c r="K9" s="122"/>
      <c r="M9" s="132">
        <f ca="1">INDIRECT("psueldos!c" &amp; $M$6)</f>
        <v>444444</v>
      </c>
      <c r="N9" s="132"/>
    </row>
    <row r="10" spans="2:14">
      <c r="B10" s="133"/>
      <c r="C10" s="121" t="s">
        <v>34</v>
      </c>
      <c r="D10" s="139" t="str">
        <f ca="1">PROPER(M10)</f>
        <v>Gerente General</v>
      </c>
      <c r="E10" s="121"/>
      <c r="F10" s="121"/>
      <c r="G10" s="121" t="s">
        <v>35</v>
      </c>
      <c r="H10" s="121"/>
      <c r="I10" s="140" t="str">
        <f>PROPER(TEXT(M7, "mmmm"))</f>
        <v>Febrero</v>
      </c>
      <c r="J10" s="121"/>
      <c r="K10" s="122"/>
      <c r="M10" s="132" t="str">
        <f ca="1">INDIRECT("psueldos!h" &amp; $M$6)</f>
        <v>GERENTE GENERAL</v>
      </c>
      <c r="N10" s="132"/>
    </row>
    <row r="11" spans="2:14">
      <c r="B11" s="133"/>
      <c r="C11" s="141" t="s">
        <v>36</v>
      </c>
      <c r="D11" s="142">
        <f ca="1">M11</f>
        <v>41014</v>
      </c>
      <c r="E11" s="121"/>
      <c r="F11" s="121"/>
      <c r="G11" s="121"/>
      <c r="H11" s="121"/>
      <c r="I11" s="143"/>
      <c r="J11" s="121"/>
      <c r="K11" s="122"/>
      <c r="M11" s="132">
        <f ca="1">INDIRECT("psueldos!i" &amp; $M$6)</f>
        <v>41014</v>
      </c>
      <c r="N11" s="132"/>
    </row>
    <row r="12" spans="2:14">
      <c r="B12" s="133"/>
      <c r="C12" s="121"/>
      <c r="D12" s="121"/>
      <c r="E12" s="121"/>
      <c r="F12" s="121"/>
      <c r="G12" s="121"/>
      <c r="H12" s="121"/>
      <c r="I12" s="121"/>
      <c r="J12" s="121"/>
      <c r="K12" s="122"/>
      <c r="M12" s="132">
        <f ca="1">INDIRECT("psueldos!j" &amp; $M$6)</f>
        <v>15000</v>
      </c>
      <c r="N12" s="132"/>
    </row>
    <row r="13" spans="2:14">
      <c r="B13" s="133"/>
      <c r="C13" s="144" t="s">
        <v>37</v>
      </c>
      <c r="D13" s="144"/>
      <c r="E13" s="144"/>
      <c r="F13" s="121"/>
      <c r="G13" s="144" t="s">
        <v>38</v>
      </c>
      <c r="H13" s="144"/>
      <c r="I13" s="144"/>
      <c r="J13" s="121"/>
      <c r="K13" s="122"/>
      <c r="M13" s="132">
        <f ca="1">INDIRECT("psueldos!k" &amp; $M$6)</f>
        <v>30</v>
      </c>
      <c r="N13" s="132"/>
    </row>
    <row r="14" spans="2:14">
      <c r="B14" s="133"/>
      <c r="C14" s="121" t="s">
        <v>42</v>
      </c>
      <c r="D14" s="121"/>
      <c r="E14" s="137">
        <f ca="1">M14</f>
        <v>15000</v>
      </c>
      <c r="F14" s="145"/>
      <c r="G14" s="121" t="s">
        <v>59</v>
      </c>
      <c r="H14" s="121"/>
      <c r="I14" s="137">
        <f ca="1">M18</f>
        <v>1906.4999999999998</v>
      </c>
      <c r="J14" s="121"/>
      <c r="K14" s="122"/>
      <c r="M14" s="132">
        <f ca="1">INDIRECT("psueldos!m" &amp; $M$6)</f>
        <v>15000</v>
      </c>
      <c r="N14" s="132"/>
    </row>
    <row r="15" spans="2:14">
      <c r="B15" s="133"/>
      <c r="C15" s="141" t="s">
        <v>43</v>
      </c>
      <c r="D15" s="121"/>
      <c r="E15" s="137">
        <f ca="1">M15</f>
        <v>0</v>
      </c>
      <c r="F15" s="121"/>
      <c r="G15" s="121" t="s">
        <v>60</v>
      </c>
      <c r="H15" s="121"/>
      <c r="I15" s="137">
        <f ca="1">M19</f>
        <v>60</v>
      </c>
      <c r="J15" s="121"/>
      <c r="K15" s="122"/>
      <c r="M15" s="132">
        <f ca="1">INDIRECT("psueldos!n" &amp; $M$6)</f>
        <v>0</v>
      </c>
      <c r="N15" s="132"/>
    </row>
    <row r="16" spans="2:14">
      <c r="B16" s="133"/>
      <c r="C16" s="141" t="s">
        <v>11</v>
      </c>
      <c r="D16" s="141"/>
      <c r="E16" s="146">
        <f ca="1">M16</f>
        <v>0</v>
      </c>
      <c r="F16" s="121"/>
      <c r="G16" s="121" t="s">
        <v>61</v>
      </c>
      <c r="H16" s="121"/>
      <c r="I16" s="137">
        <f ca="1">M20</f>
        <v>0</v>
      </c>
      <c r="J16" s="121"/>
      <c r="K16" s="122"/>
      <c r="M16" s="132">
        <f ca="1">INDIRECT("psueldos!p" &amp; $M$6)</f>
        <v>0</v>
      </c>
      <c r="N16" s="132"/>
    </row>
    <row r="17" spans="2:14">
      <c r="B17" s="133"/>
      <c r="C17" s="141" t="s">
        <v>45</v>
      </c>
      <c r="D17" s="141"/>
      <c r="E17" s="146">
        <f ca="1">M17</f>
        <v>0</v>
      </c>
      <c r="F17" s="121"/>
      <c r="G17" s="141" t="s">
        <v>47</v>
      </c>
      <c r="H17" s="121"/>
      <c r="I17" s="137">
        <f ca="1">M21</f>
        <v>0</v>
      </c>
      <c r="J17" s="121"/>
      <c r="K17" s="122"/>
      <c r="M17" s="132">
        <f ca="1">INDIRECT("psueldos!s" &amp; $M$6)</f>
        <v>0</v>
      </c>
      <c r="N17" s="132"/>
    </row>
    <row r="18" spans="2:14">
      <c r="B18" s="133"/>
      <c r="C18" s="121"/>
      <c r="D18" s="121"/>
      <c r="E18" s="137"/>
      <c r="F18" s="121"/>
      <c r="G18" s="121"/>
      <c r="H18" s="121"/>
      <c r="I18" s="137"/>
      <c r="J18" s="121"/>
      <c r="K18" s="122"/>
      <c r="M18" s="132">
        <f ca="1">INDIRECT("psueldos!u" &amp; $M$6)</f>
        <v>1906.4999999999998</v>
      </c>
      <c r="N18" s="132"/>
    </row>
    <row r="19" spans="2:14">
      <c r="B19" s="133"/>
      <c r="C19" s="121" t="s">
        <v>39</v>
      </c>
      <c r="D19" s="121"/>
      <c r="E19" s="147">
        <f ca="1">SUM(E14:E17)</f>
        <v>15000</v>
      </c>
      <c r="F19" s="121"/>
      <c r="G19" s="121" t="s">
        <v>40</v>
      </c>
      <c r="H19" s="121"/>
      <c r="I19" s="147">
        <f ca="1">SUM(I14:I17)</f>
        <v>1966.4999999999998</v>
      </c>
      <c r="J19" s="121"/>
      <c r="K19" s="122"/>
      <c r="M19" s="132">
        <f ca="1">INDIRECT("psueldos!v" &amp; $M$6)</f>
        <v>60</v>
      </c>
      <c r="N19" s="132"/>
    </row>
    <row r="20" spans="2:14">
      <c r="B20" s="133"/>
      <c r="C20" s="121"/>
      <c r="D20" s="121"/>
      <c r="E20" s="137"/>
      <c r="F20" s="121"/>
      <c r="G20" s="121"/>
      <c r="H20" s="121"/>
      <c r="I20" s="121"/>
      <c r="J20" s="121"/>
      <c r="K20" s="122"/>
      <c r="M20" s="132">
        <f ca="1">INDIRECT("psueldos!w" &amp; $M$6)</f>
        <v>0</v>
      </c>
      <c r="N20" s="132"/>
    </row>
    <row r="21" spans="2:14" ht="13.5" thickBot="1">
      <c r="B21" s="133"/>
      <c r="C21" s="121" t="s">
        <v>76</v>
      </c>
      <c r="D21" s="121"/>
      <c r="E21" s="148">
        <f ca="1">E19-I19</f>
        <v>13033.5</v>
      </c>
      <c r="F21" s="121"/>
      <c r="G21" s="149"/>
      <c r="H21" s="149"/>
      <c r="I21" s="149"/>
      <c r="J21" s="121"/>
      <c r="K21" s="122"/>
      <c r="M21" s="132">
        <f ca="1">INDIRECT("psueldos!x" &amp; $M$6)</f>
        <v>0</v>
      </c>
      <c r="N21" s="132"/>
    </row>
    <row r="22" spans="2:14" ht="13.5" thickTop="1">
      <c r="B22" s="133"/>
      <c r="C22" s="121"/>
      <c r="D22" s="121"/>
      <c r="E22" s="145"/>
      <c r="F22" s="121"/>
      <c r="G22" s="149"/>
      <c r="H22" s="149"/>
      <c r="I22" s="149"/>
      <c r="J22" s="121"/>
      <c r="K22" s="122"/>
      <c r="M22" s="132"/>
      <c r="N22" s="132"/>
    </row>
    <row r="23" spans="2:14" ht="15">
      <c r="B23" s="133"/>
      <c r="C23" s="150"/>
      <c r="D23" s="151"/>
      <c r="E23" s="145"/>
      <c r="F23" s="121"/>
      <c r="G23" s="139"/>
      <c r="H23" s="121"/>
      <c r="I23" s="121"/>
      <c r="J23" s="121"/>
      <c r="K23" s="122"/>
      <c r="M23" s="132"/>
    </row>
    <row r="24" spans="2:14" ht="16.5" customHeight="1">
      <c r="B24" s="152">
        <f ca="1">TODAY()</f>
        <v>41149</v>
      </c>
      <c r="C24" s="153"/>
      <c r="D24" s="153"/>
      <c r="E24" s="153"/>
      <c r="F24" s="153"/>
      <c r="G24" s="153"/>
      <c r="H24" s="153"/>
      <c r="I24" s="153"/>
      <c r="J24" s="153"/>
      <c r="K24" s="154"/>
      <c r="M24" s="132"/>
    </row>
    <row r="25" spans="2:14" ht="16.5" customHeight="1">
      <c r="B25" s="133"/>
      <c r="C25" s="121"/>
      <c r="D25" s="121"/>
      <c r="E25" s="121"/>
      <c r="F25" s="121"/>
      <c r="G25" s="121"/>
      <c r="H25" s="121"/>
      <c r="I25" s="121"/>
      <c r="J25" s="121"/>
      <c r="K25" s="122"/>
      <c r="M25" s="132"/>
    </row>
    <row r="26" spans="2:14" ht="16.5" customHeight="1">
      <c r="B26" s="133"/>
      <c r="C26" s="121"/>
      <c r="D26" s="121"/>
      <c r="E26" s="121"/>
      <c r="F26" s="121"/>
      <c r="G26" s="121"/>
      <c r="H26" s="121"/>
      <c r="I26" s="121"/>
      <c r="J26" s="121"/>
      <c r="K26" s="122"/>
      <c r="M26" s="132"/>
    </row>
    <row r="27" spans="2:14" ht="16.5" customHeight="1">
      <c r="B27" s="133"/>
      <c r="C27" s="121"/>
      <c r="D27" s="121"/>
      <c r="E27" s="121"/>
      <c r="F27" s="121"/>
      <c r="G27" s="121"/>
      <c r="H27" s="121"/>
      <c r="I27" s="121"/>
      <c r="J27" s="121"/>
      <c r="K27" s="122"/>
      <c r="M27" s="132"/>
    </row>
    <row r="28" spans="2:14">
      <c r="B28" s="133"/>
      <c r="C28" s="121"/>
      <c r="D28" s="9"/>
      <c r="E28" s="9"/>
      <c r="F28" s="121"/>
      <c r="G28" s="121"/>
      <c r="H28" s="9"/>
      <c r="I28" s="9"/>
      <c r="J28" s="121"/>
      <c r="K28" s="122"/>
      <c r="M28" s="132"/>
    </row>
    <row r="29" spans="2:14">
      <c r="B29" s="133"/>
      <c r="C29" s="121"/>
      <c r="D29" s="130" t="s">
        <v>41</v>
      </c>
      <c r="E29" s="130"/>
      <c r="F29" s="121"/>
      <c r="G29" s="121"/>
      <c r="H29" s="130" t="s">
        <v>62</v>
      </c>
      <c r="I29" s="130"/>
      <c r="J29" s="121"/>
      <c r="K29" s="122"/>
      <c r="M29" s="132"/>
    </row>
    <row r="30" spans="2:14" ht="8.25" customHeight="1" thickBot="1">
      <c r="B30" s="155"/>
      <c r="C30" s="156"/>
      <c r="D30" s="156"/>
      <c r="E30" s="156"/>
      <c r="F30" s="156"/>
      <c r="G30" s="156"/>
      <c r="H30" s="156"/>
      <c r="I30" s="156"/>
      <c r="J30" s="156"/>
      <c r="K30" s="157"/>
      <c r="M30" s="132"/>
    </row>
    <row r="31" spans="2:14" ht="13.5" thickBot="1"/>
    <row r="32" spans="2:14" ht="15">
      <c r="B32" s="115" t="str">
        <f>+B1</f>
        <v>EMPRESA ASDF</v>
      </c>
      <c r="C32" s="116"/>
      <c r="D32" s="116"/>
      <c r="E32" s="117"/>
      <c r="F32" s="117"/>
      <c r="G32" s="117"/>
      <c r="H32" s="117"/>
      <c r="I32" s="117"/>
      <c r="J32" s="117"/>
      <c r="K32" s="118"/>
    </row>
    <row r="33" spans="2:11" ht="15">
      <c r="B33" s="119" t="str">
        <f>B2</f>
        <v>NIT:  44444555</v>
      </c>
      <c r="C33" s="120"/>
      <c r="D33" s="120"/>
      <c r="E33" s="121"/>
      <c r="F33" s="121"/>
      <c r="G33" s="121"/>
      <c r="H33" s="121"/>
      <c r="I33" s="121"/>
      <c r="J33" s="121"/>
      <c r="K33" s="122"/>
    </row>
    <row r="34" spans="2:11">
      <c r="B34" s="123" t="str">
        <f>B3</f>
        <v>LA PAZ - BOLIVIA</v>
      </c>
      <c r="C34" s="102"/>
      <c r="D34" s="102"/>
      <c r="E34" s="121"/>
      <c r="F34" s="121"/>
      <c r="G34" s="121"/>
      <c r="H34" s="121"/>
      <c r="I34" s="130" t="str">
        <f>+I3</f>
        <v>DPTO. ADM Y FIN</v>
      </c>
      <c r="J34" s="130"/>
      <c r="K34" s="122"/>
    </row>
    <row r="35" spans="2:11" ht="6" customHeight="1">
      <c r="B35" s="125"/>
      <c r="C35" s="110"/>
      <c r="D35" s="110"/>
      <c r="E35" s="121"/>
      <c r="F35" s="121"/>
      <c r="G35" s="121"/>
      <c r="H35" s="121"/>
      <c r="I35" s="121"/>
      <c r="J35" s="121"/>
      <c r="K35" s="122"/>
    </row>
    <row r="36" spans="2:11" ht="22.5">
      <c r="B36" s="126" t="s">
        <v>30</v>
      </c>
      <c r="C36" s="127"/>
      <c r="D36" s="127"/>
      <c r="E36" s="127"/>
      <c r="F36" s="127"/>
      <c r="G36" s="127"/>
      <c r="H36" s="127"/>
      <c r="I36" s="127"/>
      <c r="J36" s="127"/>
      <c r="K36" s="128"/>
    </row>
    <row r="37" spans="2:11" ht="14.25" customHeight="1">
      <c r="B37" s="129" t="s">
        <v>44</v>
      </c>
      <c r="C37" s="130"/>
      <c r="D37" s="130"/>
      <c r="E37" s="130"/>
      <c r="F37" s="130"/>
      <c r="G37" s="130"/>
      <c r="H37" s="130"/>
      <c r="I37" s="130"/>
      <c r="J37" s="130"/>
      <c r="K37" s="131"/>
    </row>
    <row r="38" spans="2:11">
      <c r="B38" s="133"/>
      <c r="C38" s="121"/>
      <c r="D38" s="134"/>
      <c r="E38" s="134"/>
      <c r="F38" s="134"/>
      <c r="G38" s="134"/>
      <c r="H38" s="121"/>
      <c r="I38" s="121"/>
      <c r="J38" s="121"/>
      <c r="K38" s="122"/>
    </row>
    <row r="39" spans="2:11">
      <c r="B39" s="133"/>
      <c r="C39" s="121" t="s">
        <v>31</v>
      </c>
      <c r="D39" s="139" t="str">
        <f ca="1">D8</f>
        <v>Perla Perlacios</v>
      </c>
      <c r="E39" s="121"/>
      <c r="F39" s="121"/>
      <c r="G39" s="121" t="s">
        <v>8</v>
      </c>
      <c r="H39" s="121"/>
      <c r="I39" s="137">
        <f ca="1">M12</f>
        <v>15000</v>
      </c>
      <c r="J39" s="121"/>
      <c r="K39" s="122"/>
    </row>
    <row r="40" spans="2:11">
      <c r="B40" s="133"/>
      <c r="C40" s="121" t="s">
        <v>32</v>
      </c>
      <c r="D40" s="121">
        <f ca="1">M9</f>
        <v>444444</v>
      </c>
      <c r="E40" s="121"/>
      <c r="F40" s="121"/>
      <c r="G40" s="121" t="s">
        <v>33</v>
      </c>
      <c r="H40" s="121"/>
      <c r="I40" s="121">
        <f ca="1">+I9</f>
        <v>30</v>
      </c>
      <c r="J40" s="121"/>
      <c r="K40" s="122"/>
    </row>
    <row r="41" spans="2:11">
      <c r="B41" s="133"/>
      <c r="C41" s="121" t="s">
        <v>34</v>
      </c>
      <c r="D41" s="139" t="str">
        <f ca="1">D10</f>
        <v>Gerente General</v>
      </c>
      <c r="E41" s="121"/>
      <c r="F41" s="121"/>
      <c r="G41" s="121" t="s">
        <v>35</v>
      </c>
      <c r="H41" s="121"/>
      <c r="I41" s="158" t="str">
        <f>I10</f>
        <v>Febrero</v>
      </c>
      <c r="J41" s="121"/>
      <c r="K41" s="122"/>
    </row>
    <row r="42" spans="2:11">
      <c r="B42" s="133"/>
      <c r="C42" s="141" t="s">
        <v>36</v>
      </c>
      <c r="D42" s="142">
        <f ca="1">M11</f>
        <v>41014</v>
      </c>
      <c r="E42" s="121"/>
      <c r="F42" s="121"/>
      <c r="G42" s="121"/>
      <c r="H42" s="121"/>
      <c r="I42" s="143"/>
      <c r="J42" s="121"/>
      <c r="K42" s="122"/>
    </row>
    <row r="43" spans="2:11">
      <c r="B43" s="133"/>
      <c r="C43" s="121"/>
      <c r="D43" s="121"/>
      <c r="E43" s="121"/>
      <c r="F43" s="121"/>
      <c r="G43" s="121"/>
      <c r="H43" s="121"/>
      <c r="I43" s="121"/>
      <c r="J43" s="121"/>
      <c r="K43" s="122"/>
    </row>
    <row r="44" spans="2:11">
      <c r="B44" s="133"/>
      <c r="C44" s="144" t="s">
        <v>37</v>
      </c>
      <c r="D44" s="144"/>
      <c r="E44" s="144"/>
      <c r="F44" s="121"/>
      <c r="G44" s="144" t="s">
        <v>38</v>
      </c>
      <c r="H44" s="144"/>
      <c r="I44" s="144"/>
      <c r="J44" s="121"/>
      <c r="K44" s="122"/>
    </row>
    <row r="45" spans="2:11">
      <c r="B45" s="133"/>
      <c r="C45" s="121" t="s">
        <v>42</v>
      </c>
      <c r="D45" s="121"/>
      <c r="E45" s="146">
        <f ca="1">M14</f>
        <v>15000</v>
      </c>
      <c r="F45" s="145"/>
      <c r="G45" s="121" t="s">
        <v>59</v>
      </c>
      <c r="H45" s="121"/>
      <c r="I45" s="146">
        <f ca="1">M18</f>
        <v>1906.4999999999998</v>
      </c>
      <c r="J45" s="121"/>
      <c r="K45" s="122"/>
    </row>
    <row r="46" spans="2:11">
      <c r="B46" s="133"/>
      <c r="C46" s="121" t="s">
        <v>43</v>
      </c>
      <c r="D46" s="121"/>
      <c r="E46" s="137">
        <f ca="1">M15</f>
        <v>0</v>
      </c>
      <c r="F46" s="121"/>
      <c r="G46" s="121" t="s">
        <v>60</v>
      </c>
      <c r="H46" s="121"/>
      <c r="I46" s="146">
        <f ca="1">M19</f>
        <v>60</v>
      </c>
      <c r="J46" s="121"/>
      <c r="K46" s="122"/>
    </row>
    <row r="47" spans="2:11">
      <c r="B47" s="133"/>
      <c r="C47" s="141" t="s">
        <v>11</v>
      </c>
      <c r="D47" s="141"/>
      <c r="E47" s="146">
        <f ca="1">M16</f>
        <v>0</v>
      </c>
      <c r="F47" s="121"/>
      <c r="G47" s="121" t="s">
        <v>61</v>
      </c>
      <c r="H47" s="121"/>
      <c r="I47" s="146">
        <f ca="1">M20</f>
        <v>0</v>
      </c>
      <c r="J47" s="121"/>
      <c r="K47" s="122"/>
    </row>
    <row r="48" spans="2:11">
      <c r="B48" s="133"/>
      <c r="C48" s="141" t="s">
        <v>45</v>
      </c>
      <c r="D48" s="121"/>
      <c r="E48" s="137">
        <f ca="1">M17</f>
        <v>0</v>
      </c>
      <c r="F48" s="121"/>
      <c r="G48" s="141" t="s">
        <v>47</v>
      </c>
      <c r="H48" s="121"/>
      <c r="I48" s="137">
        <f ca="1">M21</f>
        <v>0</v>
      </c>
      <c r="J48" s="121"/>
      <c r="K48" s="122"/>
    </row>
    <row r="49" spans="2:13">
      <c r="B49" s="133"/>
      <c r="C49" s="141"/>
      <c r="D49" s="121"/>
      <c r="E49" s="137"/>
      <c r="F49" s="121"/>
      <c r="G49" s="121"/>
      <c r="H49" s="121"/>
      <c r="I49" s="137"/>
      <c r="J49" s="121"/>
      <c r="K49" s="122"/>
    </row>
    <row r="50" spans="2:13">
      <c r="B50" s="133"/>
      <c r="C50" s="121" t="s">
        <v>39</v>
      </c>
      <c r="D50" s="121"/>
      <c r="E50" s="147">
        <f ca="1">SUM(E45:E48)</f>
        <v>15000</v>
      </c>
      <c r="F50" s="121"/>
      <c r="G50" s="121" t="s">
        <v>40</v>
      </c>
      <c r="H50" s="121"/>
      <c r="I50" s="159">
        <f ca="1">SUM(I45:I48)</f>
        <v>1966.4999999999998</v>
      </c>
      <c r="J50" s="121"/>
      <c r="K50" s="122"/>
    </row>
    <row r="51" spans="2:13">
      <c r="B51" s="133"/>
      <c r="C51" s="121"/>
      <c r="D51" s="121"/>
      <c r="E51" s="137"/>
      <c r="F51" s="121"/>
      <c r="G51" s="121"/>
      <c r="H51" s="121"/>
      <c r="I51" s="121"/>
      <c r="J51" s="121"/>
      <c r="K51" s="122"/>
    </row>
    <row r="52" spans="2:13" ht="13.5" thickBot="1">
      <c r="B52" s="133"/>
      <c r="C52" s="121" t="s">
        <v>76</v>
      </c>
      <c r="D52" s="121"/>
      <c r="E52" s="148">
        <f ca="1">E50-I50</f>
        <v>13033.5</v>
      </c>
      <c r="F52" s="121"/>
      <c r="G52" s="149"/>
      <c r="H52" s="149"/>
      <c r="I52" s="149"/>
      <c r="J52" s="121"/>
      <c r="K52" s="122"/>
    </row>
    <row r="53" spans="2:13" ht="13.5" thickTop="1">
      <c r="B53" s="133"/>
      <c r="C53" s="121"/>
      <c r="D53" s="121"/>
      <c r="E53" s="137"/>
      <c r="F53" s="121"/>
      <c r="G53" s="149"/>
      <c r="H53" s="149"/>
      <c r="I53" s="149"/>
      <c r="J53" s="121"/>
      <c r="K53" s="122"/>
    </row>
    <row r="54" spans="2:13">
      <c r="B54" s="133"/>
      <c r="C54" s="121"/>
      <c r="D54" s="121"/>
      <c r="E54" s="145"/>
      <c r="F54" s="121"/>
      <c r="G54" s="139"/>
      <c r="H54" s="121"/>
      <c r="I54" s="121"/>
      <c r="J54" s="121"/>
      <c r="K54" s="122"/>
    </row>
    <row r="55" spans="2:13" ht="16.5" customHeight="1">
      <c r="B55" s="152">
        <f ca="1">B24</f>
        <v>41149</v>
      </c>
      <c r="C55" s="160"/>
      <c r="D55" s="160"/>
      <c r="E55" s="160"/>
      <c r="F55" s="160"/>
      <c r="G55" s="160"/>
      <c r="H55" s="160"/>
      <c r="I55" s="160"/>
      <c r="J55" s="160"/>
      <c r="K55" s="161"/>
      <c r="M55" s="132"/>
    </row>
    <row r="56" spans="2:13" ht="16.5" customHeight="1">
      <c r="B56" s="133"/>
      <c r="C56" s="121"/>
      <c r="D56" s="121"/>
      <c r="E56" s="121"/>
      <c r="F56" s="121"/>
      <c r="G56" s="121"/>
      <c r="H56" s="121"/>
      <c r="I56" s="121"/>
      <c r="J56" s="121"/>
      <c r="K56" s="122"/>
      <c r="M56" s="132"/>
    </row>
    <row r="57" spans="2:13" ht="16.5" customHeight="1">
      <c r="B57" s="133"/>
      <c r="C57" s="121"/>
      <c r="D57" s="121"/>
      <c r="E57" s="121"/>
      <c r="F57" s="121"/>
      <c r="G57" s="121"/>
      <c r="H57" s="121"/>
      <c r="I57" s="121"/>
      <c r="J57" s="121"/>
      <c r="K57" s="122"/>
      <c r="M57" s="132"/>
    </row>
    <row r="58" spans="2:13" ht="16.5" customHeight="1">
      <c r="B58" s="133"/>
      <c r="C58" s="121"/>
      <c r="D58" s="121"/>
      <c r="E58" s="121"/>
      <c r="F58" s="121"/>
      <c r="G58" s="121"/>
      <c r="H58" s="121"/>
      <c r="I58" s="121"/>
      <c r="J58" s="121"/>
      <c r="K58" s="122"/>
      <c r="M58" s="132"/>
    </row>
    <row r="59" spans="2:13">
      <c r="B59" s="133"/>
      <c r="C59" s="121"/>
      <c r="D59" s="9"/>
      <c r="E59" s="9"/>
      <c r="F59" s="121"/>
      <c r="G59" s="121"/>
      <c r="H59" s="9"/>
      <c r="I59" s="9"/>
      <c r="J59" s="121"/>
      <c r="K59" s="122"/>
      <c r="M59" s="132"/>
    </row>
    <row r="60" spans="2:13">
      <c r="B60" s="133"/>
      <c r="C60" s="121"/>
      <c r="D60" s="130" t="s">
        <v>41</v>
      </c>
      <c r="E60" s="130"/>
      <c r="F60" s="121"/>
      <c r="G60" s="121"/>
      <c r="H60" s="130" t="str">
        <f>+H29</f>
        <v>JEFE DPTO. ADM Y FIN</v>
      </c>
      <c r="I60" s="130"/>
      <c r="J60" s="121"/>
      <c r="K60" s="122"/>
    </row>
    <row r="61" spans="2:13" ht="8.25" customHeight="1" thickBot="1">
      <c r="B61" s="155"/>
      <c r="C61" s="156"/>
      <c r="D61" s="156"/>
      <c r="E61" s="156"/>
      <c r="F61" s="156"/>
      <c r="G61" s="156"/>
      <c r="H61" s="156"/>
      <c r="I61" s="156"/>
      <c r="J61" s="156"/>
      <c r="K61" s="157"/>
    </row>
  </sheetData>
  <mergeCells count="24">
    <mergeCell ref="B33:D33"/>
    <mergeCell ref="B34:D34"/>
    <mergeCell ref="I34:J34"/>
    <mergeCell ref="G21:I22"/>
    <mergeCell ref="D29:E29"/>
    <mergeCell ref="H29:I29"/>
    <mergeCell ref="B24:K24"/>
    <mergeCell ref="D60:E60"/>
    <mergeCell ref="H60:I60"/>
    <mergeCell ref="B55:K55"/>
    <mergeCell ref="B36:K36"/>
    <mergeCell ref="C44:E44"/>
    <mergeCell ref="G44:I44"/>
    <mergeCell ref="G52:I53"/>
    <mergeCell ref="B37:K37"/>
    <mergeCell ref="B1:D1"/>
    <mergeCell ref="B32:D32"/>
    <mergeCell ref="B2:D2"/>
    <mergeCell ref="C13:E13"/>
    <mergeCell ref="B3:D3"/>
    <mergeCell ref="B5:K5"/>
    <mergeCell ref="I3:J3"/>
    <mergeCell ref="B6:K6"/>
    <mergeCell ref="G13:I13"/>
  </mergeCells>
  <phoneticPr fontId="1" type="noConversion"/>
  <printOptions horizontalCentered="1"/>
  <pageMargins left="0.39370078740157483" right="0.39370078740157483" top="0.19685039370078741" bottom="0.19685039370078741" header="0" footer="0"/>
  <pageSetup scale="95" orientation="portrait" horizontalDpi="180" verticalDpi="18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PSUELDOS</vt:lpstr>
      <vt:lpstr>_Boletas</vt:lpstr>
      <vt:lpstr>_Boletas!Área_de_impresión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Marketing.</cp:lastModifiedBy>
  <cp:lastPrinted>2012-08-28T23:09:36Z</cp:lastPrinted>
  <dcterms:created xsi:type="dcterms:W3CDTF">2008-09-03T13:30:03Z</dcterms:created>
  <dcterms:modified xsi:type="dcterms:W3CDTF">2012-08-28T23:09:41Z</dcterms:modified>
</cp:coreProperties>
</file>