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bookViews>
    <workbookView xWindow="0" yWindow="0" windowWidth="20490" windowHeight="7455" tabRatio="1000"/>
  </bookViews>
  <sheets>
    <sheet name="Diario" sheetId="1" r:id="rId1"/>
    <sheet name="Mayores" sheetId="3" r:id="rId2"/>
    <sheet name="Estados Financieros" sheetId="2" r:id="rId3"/>
  </sheets>
  <calcPr calcId="152511"/>
  <pivotCaches>
    <pivotCache cacheId="24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8" i="2" l="1"/>
  <c r="G137" i="2"/>
  <c r="H137" i="2"/>
  <c r="B139" i="2"/>
  <c r="D23" i="3"/>
  <c r="E23" i="3"/>
  <c r="C137" i="2" l="1"/>
  <c r="H139" i="2"/>
  <c r="G139" i="2"/>
  <c r="C139" i="2"/>
  <c r="I139" i="2" l="1"/>
  <c r="D139" i="2"/>
</calcChain>
</file>

<file path=xl/sharedStrings.xml><?xml version="1.0" encoding="utf-8"?>
<sst xmlns="http://schemas.openxmlformats.org/spreadsheetml/2006/main" count="87" uniqueCount="40">
  <si>
    <t>Cuenta</t>
  </si>
  <si>
    <t>Debe</t>
  </si>
  <si>
    <t>Haber</t>
  </si>
  <si>
    <t>Caja</t>
  </si>
  <si>
    <t>Capital</t>
  </si>
  <si>
    <t>Cuentas por pagar</t>
  </si>
  <si>
    <t>GLOSA</t>
  </si>
  <si>
    <t>Por constitución de la empesa</t>
  </si>
  <si>
    <t>Por préstamo a corpo plazo</t>
  </si>
  <si>
    <t>Etiquetas de fila</t>
  </si>
  <si>
    <t>Total general</t>
  </si>
  <si>
    <t>Suma de Debe</t>
  </si>
  <si>
    <t>Suma de Haber</t>
  </si>
  <si>
    <t>Mercaderias</t>
  </si>
  <si>
    <t>Compra de mercaderias</t>
  </si>
  <si>
    <t>Ventas</t>
  </si>
  <si>
    <t>Venta de mercaderia</t>
  </si>
  <si>
    <t>Costos de ventas</t>
  </si>
  <si>
    <t>BALANCE GENERAL</t>
  </si>
  <si>
    <t>ESTADO DE RESULTADOS</t>
  </si>
  <si>
    <t>Diferencia</t>
  </si>
  <si>
    <t>Resultado</t>
  </si>
  <si>
    <t>Sumas Iguales</t>
  </si>
  <si>
    <t>Comprobante</t>
  </si>
  <si>
    <t>1Activo</t>
  </si>
  <si>
    <t>3Patrimonio</t>
  </si>
  <si>
    <t>2Pasivo</t>
  </si>
  <si>
    <t>4Ingresos</t>
  </si>
  <si>
    <t>5Gastos</t>
  </si>
  <si>
    <t>NroGrupo</t>
  </si>
  <si>
    <t>Saldo (Debe / Haber)</t>
  </si>
  <si>
    <t>SELECCIONAR 1 CUENTA:</t>
  </si>
  <si>
    <t>REGISTRO DIARIO (RESUMIDO)</t>
  </si>
  <si>
    <t>Muebles y enseres</t>
  </si>
  <si>
    <t xml:space="preserve">Compra de muebles </t>
  </si>
  <si>
    <t>Crédito Fiscal</t>
  </si>
  <si>
    <t>Ver los saldos de cada cuenta</t>
  </si>
  <si>
    <t xml:space="preserve">en los Mayores para confeccionar </t>
  </si>
  <si>
    <t xml:space="preserve">los Estados Financieros con </t>
  </si>
  <si>
    <t xml:space="preserve">saldos definitivos.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</si>
</sst>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4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2" borderId="0" xfId="0" applyFill="1"/>
    <xf numFmtId="0" fontId="0" fillId="2" borderId="0" xfId="0" applyFill="1" applyBorder="1"/>
    <xf numFmtId="0" fontId="1" fillId="0" borderId="0" xfId="0" applyFont="1"/>
    <xf numFmtId="4" fontId="0" fillId="2" borderId="0" xfId="0" applyNumberFormat="1" applyFill="1" applyBorder="1"/>
    <xf numFmtId="0" fontId="3" fillId="0" borderId="0" xfId="0" applyFont="1"/>
    <xf numFmtId="43" fontId="0" fillId="0" borderId="0" xfId="1" applyFont="1"/>
    <xf numFmtId="43" fontId="3" fillId="0" borderId="0" xfId="1" applyFont="1"/>
  </cellXfs>
  <cellStyles count="2">
    <cellStyle name="Millares" xfId="1" builtinId="3"/>
    <cellStyle name="Normal" xfId="0" builtinId="0"/>
  </cellStyles>
  <dxfs count="1"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2</xdr:row>
      <xdr:rowOff>180975</xdr:rowOff>
    </xdr:from>
    <xdr:to>
      <xdr:col>10</xdr:col>
      <xdr:colOff>535081</xdr:colOff>
      <xdr:row>17</xdr:row>
      <xdr:rowOff>28575</xdr:rowOff>
    </xdr:to>
    <xdr:sp macro="" textlink="">
      <xdr:nvSpPr>
        <xdr:cNvPr id="3" name="CuadroTexto 2"/>
        <xdr:cNvSpPr txBox="1"/>
      </xdr:nvSpPr>
      <xdr:spPr>
        <a:xfrm>
          <a:off x="8277225" y="561975"/>
          <a:ext cx="2678206" cy="2705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VE" sz="1400" baseline="0"/>
            <a:t>Se pueden registrar nuevas transacciones, cada una con su nro de comprobante. Coloca líneas para mejor visión.</a:t>
          </a:r>
        </a:p>
        <a:p>
          <a:endParaRPr lang="es-VE" sz="1400" baseline="0"/>
        </a:p>
        <a:p>
          <a:r>
            <a:rPr lang="es-VE" sz="1400" baseline="0"/>
            <a:t>Para crear cuentas solo deben pertenecer a uno de estos grupos:</a:t>
          </a:r>
        </a:p>
        <a:p>
          <a:r>
            <a:rPr lang="es-VE" sz="1400" baseline="0"/>
            <a:t>     1Activo </a:t>
          </a:r>
        </a:p>
        <a:p>
          <a:r>
            <a:rPr lang="es-VE" sz="1400" baseline="0"/>
            <a:t>     2Pasivo </a:t>
          </a:r>
        </a:p>
        <a:p>
          <a:r>
            <a:rPr lang="es-VE" sz="1400" baseline="0"/>
            <a:t>     3Patrimonio</a:t>
          </a:r>
        </a:p>
        <a:p>
          <a:r>
            <a:rPr lang="es-VE" sz="1400" baseline="0"/>
            <a:t>     4Ingresos </a:t>
          </a:r>
        </a:p>
        <a:p>
          <a:r>
            <a:rPr lang="es-VE" sz="1400" baseline="0"/>
            <a:t>     5Gastos</a:t>
          </a:r>
        </a:p>
        <a:p>
          <a:endParaRPr lang="es-VE" sz="1400" baseline="0"/>
        </a:p>
        <a:p>
          <a:endParaRPr lang="es-VE" sz="14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1546412</xdr:colOff>
      <xdr:row>1</xdr:row>
      <xdr:rowOff>89647</xdr:rowOff>
    </xdr:from>
    <xdr:to>
      <xdr:col>0</xdr:col>
      <xdr:colOff>2005853</xdr:colOff>
      <xdr:row>2</xdr:row>
      <xdr:rowOff>112059</xdr:rowOff>
    </xdr:to>
    <xdr:cxnSp macro="">
      <xdr:nvCxnSpPr>
        <xdr:cNvPr id="3" name="Conector curvado 2"/>
        <xdr:cNvCxnSpPr/>
      </xdr:nvCxnSpPr>
      <xdr:spPr>
        <a:xfrm>
          <a:off x="1546412" y="280147"/>
          <a:ext cx="459441" cy="212912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156882</xdr:colOff>
      <xdr:row>1</xdr:row>
      <xdr:rowOff>156883</xdr:rowOff>
    </xdr:from>
    <xdr:to>
      <xdr:col>8</xdr:col>
      <xdr:colOff>612910</xdr:colOff>
      <xdr:row>8</xdr:row>
      <xdr:rowOff>145676</xdr:rowOff>
    </xdr:to>
    <xdr:grpSp>
      <xdr:nvGrpSpPr>
        <xdr:cNvPr id="5" name="Grupo 4"/>
        <xdr:cNvGrpSpPr/>
      </xdr:nvGrpSpPr>
      <xdr:grpSpPr>
        <a:xfrm>
          <a:off x="7440706" y="347383"/>
          <a:ext cx="2719616" cy="1322293"/>
          <a:chOff x="8057029" y="347383"/>
          <a:chExt cx="2719616" cy="1322293"/>
        </a:xfrm>
      </xdr:grpSpPr>
      <xdr:sp macro="" textlink="">
        <xdr:nvSpPr>
          <xdr:cNvPr id="2" name="CuadroTexto 1"/>
          <xdr:cNvSpPr txBox="1"/>
        </xdr:nvSpPr>
        <xdr:spPr>
          <a:xfrm>
            <a:off x="8057029" y="347383"/>
            <a:ext cx="2678206" cy="132229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VE" sz="1400"/>
              <a:t>Para</a:t>
            </a:r>
            <a:r>
              <a:rPr lang="es-VE" sz="1400" baseline="0"/>
              <a:t> actualizar la tabla, hacer clic con el botón derecho en cualquier parte del área de la tabla y Seleccionar </a:t>
            </a:r>
            <a:endParaRPr lang="es-VE" sz="1400"/>
          </a:p>
        </xdr:txBody>
      </xdr:sp>
      <xdr:pic>
        <xdr:nvPicPr>
          <xdr:cNvPr id="4" name="Imagen 3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33507" t="48720" r="58482" b="47756"/>
          <a:stretch/>
        </xdr:blipFill>
        <xdr:spPr>
          <a:xfrm>
            <a:off x="9009531" y="1098176"/>
            <a:ext cx="1767114" cy="437029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123263</xdr:colOff>
      <xdr:row>21</xdr:row>
      <xdr:rowOff>44824</xdr:rowOff>
    </xdr:from>
    <xdr:to>
      <xdr:col>11</xdr:col>
      <xdr:colOff>437029</xdr:colOff>
      <xdr:row>24</xdr:row>
      <xdr:rowOff>123265</xdr:rowOff>
    </xdr:to>
    <xdr:sp macro="" textlink="">
      <xdr:nvSpPr>
        <xdr:cNvPr id="6" name="CuadroTexto 5"/>
        <xdr:cNvSpPr txBox="1"/>
      </xdr:nvSpPr>
      <xdr:spPr>
        <a:xfrm>
          <a:off x="7407087" y="4045324"/>
          <a:ext cx="5972736" cy="6499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VE" sz="1400"/>
            <a:t>Ayudar</a:t>
          </a:r>
          <a:r>
            <a:rPr lang="es-VE" sz="1400" baseline="0"/>
            <a:t> para la c</a:t>
          </a:r>
          <a:r>
            <a:rPr lang="es-VE" sz="1400"/>
            <a:t>onfección</a:t>
          </a:r>
          <a:r>
            <a:rPr lang="es-VE" sz="1400" baseline="0"/>
            <a:t> final de los Estados Financieros con estos saldos. </a:t>
          </a:r>
          <a:endParaRPr lang="es-VE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123265</xdr:colOff>
      <xdr:row>2</xdr:row>
      <xdr:rowOff>22412</xdr:rowOff>
    </xdr:from>
    <xdr:to>
      <xdr:col>12</xdr:col>
      <xdr:colOff>515471</xdr:colOff>
      <xdr:row>10</xdr:row>
      <xdr:rowOff>44824</xdr:rowOff>
    </xdr:to>
    <xdr:grpSp>
      <xdr:nvGrpSpPr>
        <xdr:cNvPr id="2" name="Grupo 1"/>
        <xdr:cNvGrpSpPr/>
      </xdr:nvGrpSpPr>
      <xdr:grpSpPr>
        <a:xfrm>
          <a:off x="8852647" y="403412"/>
          <a:ext cx="2678206" cy="1546412"/>
          <a:chOff x="8057029" y="347383"/>
          <a:chExt cx="2678206" cy="1438103"/>
        </a:xfrm>
      </xdr:grpSpPr>
      <xdr:sp macro="" textlink="">
        <xdr:nvSpPr>
          <xdr:cNvPr id="3" name="CuadroTexto 2"/>
          <xdr:cNvSpPr txBox="1"/>
        </xdr:nvSpPr>
        <xdr:spPr>
          <a:xfrm>
            <a:off x="8057029" y="347383"/>
            <a:ext cx="2678206" cy="143810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VE" sz="1400"/>
              <a:t>Para</a:t>
            </a:r>
            <a:r>
              <a:rPr lang="es-VE" sz="1400" baseline="0"/>
              <a:t> actualizar cada tabla, hacer clic con el botón derecho en cualquier parte del área de la tabla y Seleccionar </a:t>
            </a:r>
            <a:endParaRPr lang="es-VE" sz="1400"/>
          </a:p>
        </xdr:txBody>
      </xdr:sp>
      <xdr:pic>
        <xdr:nvPicPr>
          <xdr:cNvPr id="4" name="Imagen 3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33507" t="48720" r="58482" b="47756"/>
          <a:stretch/>
        </xdr:blipFill>
        <xdr:spPr>
          <a:xfrm>
            <a:off x="8561296" y="1311087"/>
            <a:ext cx="1767114" cy="437029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1344708</xdr:colOff>
      <xdr:row>3</xdr:row>
      <xdr:rowOff>11208</xdr:rowOff>
    </xdr:from>
    <xdr:to>
      <xdr:col>9</xdr:col>
      <xdr:colOff>156882</xdr:colOff>
      <xdr:row>12</xdr:row>
      <xdr:rowOff>56030</xdr:rowOff>
    </xdr:to>
    <xdr:cxnSp macro="">
      <xdr:nvCxnSpPr>
        <xdr:cNvPr id="9" name="Conector recto de flecha 8"/>
        <xdr:cNvCxnSpPr>
          <a:stCxn id="12" idx="1"/>
        </xdr:cNvCxnSpPr>
      </xdr:nvCxnSpPr>
      <xdr:spPr>
        <a:xfrm flipH="1" flipV="1">
          <a:off x="6073590" y="582708"/>
          <a:ext cx="2812674" cy="1759322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156882</xdr:colOff>
      <xdr:row>10</xdr:row>
      <xdr:rowOff>112060</xdr:rowOff>
    </xdr:from>
    <xdr:to>
      <xdr:col>16</xdr:col>
      <xdr:colOff>437030</xdr:colOff>
      <xdr:row>14</xdr:row>
      <xdr:rowOff>0</xdr:rowOff>
    </xdr:to>
    <xdr:sp macro="" textlink="">
      <xdr:nvSpPr>
        <xdr:cNvPr id="12" name="CuadroTexto 11"/>
        <xdr:cNvSpPr txBox="1"/>
      </xdr:nvSpPr>
      <xdr:spPr>
        <a:xfrm>
          <a:off x="8886264" y="2017060"/>
          <a:ext cx="5614148" cy="64994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VE" sz="1200" baseline="0"/>
            <a:t>Si se registraron nuevas cuentas en el Diario, hacer clic en     , Seleccionar campo. En el campo </a:t>
          </a:r>
          <a:r>
            <a:rPr lang="es-VE" sz="1200" b="1" baseline="0"/>
            <a:t>NroGrupo</a:t>
          </a:r>
          <a:r>
            <a:rPr lang="es-VE" sz="1200" baseline="0"/>
            <a:t> elegir solo los grupos 4Ingresos y 5Gastos. En campo </a:t>
          </a:r>
          <a:r>
            <a:rPr lang="es-VE" sz="1200" b="1" baseline="0"/>
            <a:t>Cuenta</a:t>
          </a:r>
          <a:r>
            <a:rPr lang="es-VE" sz="1200" baseline="0"/>
            <a:t>, seleccionar todas las cuentas.</a:t>
          </a:r>
          <a:endParaRPr lang="es-VE" sz="1200"/>
        </a:p>
      </xdr:txBody>
    </xdr:sp>
    <xdr:clientData/>
  </xdr:twoCellAnchor>
  <xdr:twoCellAnchor>
    <xdr:from>
      <xdr:col>0</xdr:col>
      <xdr:colOff>1445559</xdr:colOff>
      <xdr:row>3</xdr:row>
      <xdr:rowOff>44826</xdr:rowOff>
    </xdr:from>
    <xdr:to>
      <xdr:col>9</xdr:col>
      <xdr:colOff>156881</xdr:colOff>
      <xdr:row>16</xdr:row>
      <xdr:rowOff>28014</xdr:rowOff>
    </xdr:to>
    <xdr:cxnSp macro="">
      <xdr:nvCxnSpPr>
        <xdr:cNvPr id="19" name="Conector recto de flecha 18"/>
        <xdr:cNvCxnSpPr>
          <a:stCxn id="20" idx="1"/>
        </xdr:cNvCxnSpPr>
      </xdr:nvCxnSpPr>
      <xdr:spPr>
        <a:xfrm flipH="1" flipV="1">
          <a:off x="1445559" y="616326"/>
          <a:ext cx="7440704" cy="2459688"/>
        </a:xfrm>
        <a:prstGeom prst="straightConnector1">
          <a:avLst/>
        </a:prstGeom>
        <a:ln>
          <a:solidFill>
            <a:schemeClr val="accent1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156881</xdr:colOff>
      <xdr:row>14</xdr:row>
      <xdr:rowOff>44822</xdr:rowOff>
    </xdr:from>
    <xdr:to>
      <xdr:col>16</xdr:col>
      <xdr:colOff>437029</xdr:colOff>
      <xdr:row>18</xdr:row>
      <xdr:rowOff>11205</xdr:rowOff>
    </xdr:to>
    <xdr:sp macro="" textlink="">
      <xdr:nvSpPr>
        <xdr:cNvPr id="20" name="CuadroTexto 19"/>
        <xdr:cNvSpPr txBox="1"/>
      </xdr:nvSpPr>
      <xdr:spPr>
        <a:xfrm>
          <a:off x="8886263" y="2711822"/>
          <a:ext cx="5614148" cy="72838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VE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se registraron nuevas cuentas en el Diario, a</a:t>
          </a:r>
          <a:r>
            <a:rPr lang="es-VE" sz="1200" baseline="0"/>
            <a:t>brir el Filtro, Seleccionar campo. En el campo </a:t>
          </a:r>
          <a:r>
            <a:rPr lang="es-VE" sz="1200" b="1" baseline="0"/>
            <a:t>NroGrupo</a:t>
          </a:r>
          <a:r>
            <a:rPr lang="es-VE" sz="1200" baseline="0"/>
            <a:t> elegir solo los grupos 1Activo, 2Pasivo y 3Patrimonio. En campo </a:t>
          </a:r>
          <a:r>
            <a:rPr lang="es-VE" sz="1200" b="1" baseline="0"/>
            <a:t>Cuenta</a:t>
          </a:r>
          <a:r>
            <a:rPr lang="es-VE" sz="1200" baseline="0"/>
            <a:t>, seleccionar todas las cuentas.</a:t>
          </a:r>
          <a:endParaRPr lang="es-VE" sz="1200"/>
        </a:p>
      </xdr:txBody>
    </xdr:sp>
    <xdr:clientData/>
  </xdr:twoCellAnchor>
  <xdr:twoCellAnchor editAs="oneCell">
    <xdr:from>
      <xdr:col>14</xdr:col>
      <xdr:colOff>31937</xdr:colOff>
      <xdr:row>10</xdr:row>
      <xdr:rowOff>151278</xdr:rowOff>
    </xdr:from>
    <xdr:to>
      <xdr:col>14</xdr:col>
      <xdr:colOff>256055</xdr:colOff>
      <xdr:row>11</xdr:row>
      <xdr:rowOff>184897</xdr:rowOff>
    </xdr:to>
    <xdr:pic>
      <xdr:nvPicPr>
        <xdr:cNvPr id="27" name="Imagen 26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0357" t="55153" r="7920" b="41783"/>
        <a:stretch/>
      </xdr:blipFill>
      <xdr:spPr>
        <a:xfrm>
          <a:off x="12571319" y="2056278"/>
          <a:ext cx="224118" cy="22411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ull name" refreshedDate="41896.831658449075" createdVersion="5" refreshedVersion="5" minRefreshableVersion="3" recordCount="3102">
  <cacheSource type="worksheet">
    <worksheetSource name="Tabla1"/>
  </cacheSource>
  <cacheFields count="6">
    <cacheField name="Comprobante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NroGrupo" numFmtId="0">
      <sharedItems containsBlank="1" count="6">
        <s v="1Activo"/>
        <s v="3Patrimonio"/>
        <s v="2Pasivo"/>
        <s v="4Ingresos"/>
        <s v="5Gastos"/>
        <m/>
      </sharedItems>
    </cacheField>
    <cacheField name="Cuenta" numFmtId="0">
      <sharedItems containsBlank="1" count="9">
        <s v="Caja"/>
        <s v="Capital"/>
        <s v="Cuentas por pagar"/>
        <s v="Mercaderias"/>
        <s v="Ventas"/>
        <s v="Costos de ventas"/>
        <s v="Muebles y enseres"/>
        <s v="Crédito Fiscal"/>
        <m/>
      </sharedItems>
    </cacheField>
    <cacheField name="Debe" numFmtId="0">
      <sharedItems containsString="0" containsBlank="1" containsNumber="1" containsInteger="1" minValue="130" maxValue="2000"/>
    </cacheField>
    <cacheField name="Haber" numFmtId="0">
      <sharedItems containsString="0" containsBlank="1" containsNumber="1" containsInteger="1" minValue="1000" maxValue="2000"/>
    </cacheField>
    <cacheField name="GLOSA" numFmtId="0">
      <sharedItems containsBlank="1" count="6">
        <s v="Por constitución de la empesa"/>
        <s v="Por préstamo a corpo plazo"/>
        <s v="Compra de mercaderias"/>
        <s v="Venta de mercaderia"/>
        <s v="Compra de muebles 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02">
  <r>
    <x v="0"/>
    <x v="0"/>
    <x v="0"/>
    <n v="1500"/>
    <m/>
    <x v="0"/>
  </r>
  <r>
    <x v="0"/>
    <x v="1"/>
    <x v="1"/>
    <m/>
    <n v="1500"/>
    <x v="0"/>
  </r>
  <r>
    <x v="1"/>
    <x v="0"/>
    <x v="0"/>
    <n v="2000"/>
    <m/>
    <x v="1"/>
  </r>
  <r>
    <x v="1"/>
    <x v="2"/>
    <x v="2"/>
    <m/>
    <n v="2000"/>
    <x v="1"/>
  </r>
  <r>
    <x v="2"/>
    <x v="0"/>
    <x v="3"/>
    <n v="1000"/>
    <m/>
    <x v="2"/>
  </r>
  <r>
    <x v="2"/>
    <x v="0"/>
    <x v="0"/>
    <m/>
    <n v="1000"/>
    <x v="2"/>
  </r>
  <r>
    <x v="3"/>
    <x v="0"/>
    <x v="0"/>
    <n v="1500"/>
    <m/>
    <x v="3"/>
  </r>
  <r>
    <x v="3"/>
    <x v="3"/>
    <x v="4"/>
    <m/>
    <n v="1500"/>
    <x v="3"/>
  </r>
  <r>
    <x v="3"/>
    <x v="4"/>
    <x v="5"/>
    <n v="1000"/>
    <m/>
    <x v="3"/>
  </r>
  <r>
    <x v="3"/>
    <x v="0"/>
    <x v="3"/>
    <m/>
    <n v="1000"/>
    <x v="3"/>
  </r>
  <r>
    <x v="4"/>
    <x v="0"/>
    <x v="6"/>
    <n v="870"/>
    <m/>
    <x v="4"/>
  </r>
  <r>
    <x v="4"/>
    <x v="0"/>
    <x v="7"/>
    <n v="130"/>
    <m/>
    <x v="4"/>
  </r>
  <r>
    <x v="4"/>
    <x v="0"/>
    <x v="0"/>
    <m/>
    <n v="1000"/>
    <x v="4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  <r>
    <x v="5"/>
    <x v="5"/>
    <x v="8"/>
    <m/>
    <m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2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compact="0" compactData="0" multipleFieldFilters="0">
  <location ref="A3:E5" firstHeaderRow="0" firstDataRow="1" firstDataCol="3"/>
  <pivotFields count="6">
    <pivotField axis="axisRow" compact="0" outline="0" subtotalTop="0" showAll="0" defaultSubtotal="0">
      <items count="6">
        <item x="0"/>
        <item x="1"/>
        <item x="2"/>
        <item x="3"/>
        <item x="5"/>
        <item x="4"/>
      </items>
    </pivotField>
    <pivotField compact="0" outline="0" subtotalTop="0" showAll="0" defaultSubtotal="0"/>
    <pivotField axis="axisRow" compact="0" outline="0" subtotalTop="0" showAll="0" defaultSubtotal="0">
      <items count="9">
        <item h="1" x="0"/>
        <item h="1" x="1"/>
        <item h="1" x="5"/>
        <item h="1" x="2"/>
        <item h="1" x="3"/>
        <item h="1" x="4"/>
        <item h="1" x="8"/>
        <item x="6"/>
        <item h="1" x="7"/>
      </items>
    </pivotField>
    <pivotField dataField="1" compact="0" outline="0" subtotalTop="0" showAll="0" defaultSubtotal="0"/>
    <pivotField dataField="1" compact="0" outline="0" subtotalTop="0" showAll="0" defaultSubtotal="0"/>
    <pivotField axis="axisRow" compact="0" outline="0" subtotalTop="0" showAll="0" defaultSubtotal="0">
      <items count="6">
        <item x="2"/>
        <item x="0"/>
        <item x="1"/>
        <item x="3"/>
        <item x="5"/>
        <item x="4"/>
      </items>
    </pivotField>
  </pivotFields>
  <rowFields count="3">
    <field x="2"/>
    <field x="0"/>
    <field x="5"/>
  </rowFields>
  <rowItems count="2">
    <i>
      <x v="7"/>
      <x v="5"/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Debe" fld="3" baseField="5" baseItem="0"/>
    <dataField name="Suma de Haber" fld="4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1" cacheId="24" applyNumberFormats="0" applyBorderFormats="0" applyFontFormats="0" applyPatternFormats="0" applyAlignmentFormats="0" applyWidthHeightFormats="1" dataCaption="Valores" updatedVersion="5" minRefreshableVersion="3" useAutoFormatting="1" colGrandTotals="0" itemPrintTitles="1" createdVersion="5" indent="0" outline="1" outlineData="1" multipleFieldFilters="0">
  <location ref="A3:C13" firstHeaderRow="0" firstDataRow="1" firstDataCol="1"/>
  <pivotFields count="6">
    <pivotField showAll="0"/>
    <pivotField axis="axisRow" showAll="0">
      <items count="7">
        <item x="0"/>
        <item x="2"/>
        <item x="1"/>
        <item h="1" x="3"/>
        <item h="1" x="4"/>
        <item h="1" x="5"/>
        <item t="default"/>
      </items>
    </pivotField>
    <pivotField axis="axisRow" showAll="0">
      <items count="10">
        <item x="0"/>
        <item x="1"/>
        <item x="2"/>
        <item x="8"/>
        <item x="3"/>
        <item x="4"/>
        <item x="5"/>
        <item x="6"/>
        <item x="7"/>
        <item t="default"/>
      </items>
    </pivotField>
    <pivotField dataField="1" showAll="0"/>
    <pivotField dataField="1" showAll="0"/>
    <pivotField showAll="0"/>
  </pivotFields>
  <rowFields count="2">
    <field x="1"/>
    <field x="2"/>
  </rowFields>
  <rowItems count="10">
    <i>
      <x/>
    </i>
    <i r="1">
      <x/>
    </i>
    <i r="1">
      <x v="4"/>
    </i>
    <i r="1">
      <x v="7"/>
    </i>
    <i r="1">
      <x v="8"/>
    </i>
    <i>
      <x v="1"/>
    </i>
    <i r="1">
      <x v="2"/>
    </i>
    <i>
      <x v="2"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Debe" fld="3" baseField="1" baseItem="0" numFmtId="4"/>
    <dataField name="Suma de Haber" fld="4" baseField="1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 dinámica2" cacheId="2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F3:H8" firstHeaderRow="0" firstDataRow="1" firstDataCol="1"/>
  <pivotFields count="6">
    <pivotField showAll="0"/>
    <pivotField axis="axisRow" showAll="0">
      <items count="7">
        <item h="1" x="0"/>
        <item h="1" x="2"/>
        <item h="1" x="1"/>
        <item x="3"/>
        <item x="4"/>
        <item h="1" x="5"/>
        <item t="default"/>
      </items>
    </pivotField>
    <pivotField axis="axisRow" showAll="0">
      <items count="10">
        <item x="0"/>
        <item x="1"/>
        <item x="2"/>
        <item x="8"/>
        <item x="3"/>
        <item x="4"/>
        <item x="5"/>
        <item x="6"/>
        <item x="7"/>
        <item t="default"/>
      </items>
    </pivotField>
    <pivotField dataField="1" showAll="0"/>
    <pivotField dataField="1" showAll="0"/>
    <pivotField showAll="0"/>
  </pivotFields>
  <rowFields count="2">
    <field x="1"/>
    <field x="2"/>
  </rowFields>
  <rowItems count="5">
    <i>
      <x v="3"/>
    </i>
    <i r="1">
      <x v="5"/>
    </i>
    <i>
      <x v="4"/>
    </i>
    <i r="1"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Debe" fld="3" baseField="1" baseItem="0" numFmtId="4"/>
    <dataField name="Suma de Haber" fld="4" baseField="1" baseItem="0" numFmtId="4"/>
  </dataField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A5:F3107" totalsRowShown="0">
  <autoFilter ref="A5:F3107"/>
  <tableColumns count="6">
    <tableColumn id="1" name="Comprobante" dataDxfId="0"/>
    <tableColumn id="2" name="NroGrupo"/>
    <tableColumn id="3" name="Cuenta"/>
    <tableColumn id="4" name="Debe"/>
    <tableColumn id="5" name="Haber"/>
    <tableColumn id="6" name="GLOS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"/>
  <sheetViews>
    <sheetView tabSelected="1" zoomScaleNormal="100" workbookViewId="0">
      <selection activeCell="F4" sqref="F4"/>
    </sheetView>
  </sheetViews>
  <sheetFormatPr baseColWidth="10" defaultRowHeight="15" x14ac:dyDescent="0.25"/>
  <cols>
    <col min="1" max="1" width="13.42578125" style="1" customWidth="1"/>
    <col min="3" max="3" width="27.5703125" customWidth="1"/>
    <col min="6" max="6" width="35.28515625" customWidth="1"/>
  </cols>
  <sheetData>
    <row r="3" spans="1:6" x14ac:dyDescent="0.25">
      <c r="B3" t="s">
        <v>32</v>
      </c>
    </row>
    <row r="5" spans="1:6" x14ac:dyDescent="0.25">
      <c r="A5" s="1" t="s">
        <v>23</v>
      </c>
      <c r="B5" t="s">
        <v>29</v>
      </c>
      <c r="C5" t="s">
        <v>0</v>
      </c>
      <c r="D5" t="s">
        <v>1</v>
      </c>
      <c r="E5" t="s">
        <v>2</v>
      </c>
      <c r="F5" t="s">
        <v>6</v>
      </c>
    </row>
    <row r="6" spans="1:6" x14ac:dyDescent="0.25">
      <c r="A6" s="7">
        <v>1</v>
      </c>
      <c r="B6" s="8" t="s">
        <v>24</v>
      </c>
      <c r="C6" s="8" t="s">
        <v>3</v>
      </c>
      <c r="D6" s="8">
        <v>1500</v>
      </c>
      <c r="E6" s="8"/>
      <c r="F6" s="8" t="s">
        <v>7</v>
      </c>
    </row>
    <row r="7" spans="1:6" x14ac:dyDescent="0.25">
      <c r="A7" s="9">
        <v>1</v>
      </c>
      <c r="B7" s="10" t="s">
        <v>25</v>
      </c>
      <c r="C7" s="10" t="s">
        <v>4</v>
      </c>
      <c r="D7" s="10"/>
      <c r="E7" s="10">
        <v>1500</v>
      </c>
      <c r="F7" s="10" t="s">
        <v>7</v>
      </c>
    </row>
    <row r="8" spans="1:6" x14ac:dyDescent="0.25">
      <c r="A8" s="11">
        <v>2</v>
      </c>
      <c r="B8" s="12" t="s">
        <v>24</v>
      </c>
      <c r="C8" s="12" t="s">
        <v>3</v>
      </c>
      <c r="D8" s="12">
        <v>2000</v>
      </c>
      <c r="E8" s="12"/>
      <c r="F8" s="12" t="s">
        <v>8</v>
      </c>
    </row>
    <row r="9" spans="1:6" x14ac:dyDescent="0.25">
      <c r="A9" s="9">
        <v>2</v>
      </c>
      <c r="B9" s="10" t="s">
        <v>26</v>
      </c>
      <c r="C9" s="10" t="s">
        <v>5</v>
      </c>
      <c r="D9" s="10"/>
      <c r="E9" s="10">
        <v>2000</v>
      </c>
      <c r="F9" s="10" t="s">
        <v>8</v>
      </c>
    </row>
    <row r="10" spans="1:6" x14ac:dyDescent="0.25">
      <c r="A10" s="11">
        <v>3</v>
      </c>
      <c r="B10" s="12" t="s">
        <v>24</v>
      </c>
      <c r="C10" s="12" t="s">
        <v>13</v>
      </c>
      <c r="D10" s="12">
        <v>1000</v>
      </c>
      <c r="E10" s="12"/>
      <c r="F10" s="12" t="s">
        <v>14</v>
      </c>
    </row>
    <row r="11" spans="1:6" x14ac:dyDescent="0.25">
      <c r="A11" s="9">
        <v>3</v>
      </c>
      <c r="B11" s="10" t="s">
        <v>24</v>
      </c>
      <c r="C11" s="10" t="s">
        <v>3</v>
      </c>
      <c r="D11" s="10"/>
      <c r="E11" s="10">
        <v>1000</v>
      </c>
      <c r="F11" s="10" t="s">
        <v>14</v>
      </c>
    </row>
    <row r="12" spans="1:6" x14ac:dyDescent="0.25">
      <c r="A12" s="11">
        <v>4</v>
      </c>
      <c r="B12" s="12" t="s">
        <v>24</v>
      </c>
      <c r="C12" s="12" t="s">
        <v>3</v>
      </c>
      <c r="D12" s="12">
        <v>1500</v>
      </c>
      <c r="E12" s="12"/>
      <c r="F12" s="12" t="s">
        <v>16</v>
      </c>
    </row>
    <row r="13" spans="1:6" x14ac:dyDescent="0.25">
      <c r="A13" s="7">
        <v>4</v>
      </c>
      <c r="B13" s="8" t="s">
        <v>27</v>
      </c>
      <c r="C13" s="8" t="s">
        <v>15</v>
      </c>
      <c r="D13" s="8"/>
      <c r="E13" s="8">
        <v>1500</v>
      </c>
      <c r="F13" s="8" t="s">
        <v>16</v>
      </c>
    </row>
    <row r="14" spans="1:6" x14ac:dyDescent="0.25">
      <c r="A14" s="7">
        <v>4</v>
      </c>
      <c r="B14" s="8" t="s">
        <v>28</v>
      </c>
      <c r="C14" s="8" t="s">
        <v>17</v>
      </c>
      <c r="D14" s="8">
        <v>1000</v>
      </c>
      <c r="E14" s="8"/>
      <c r="F14" s="8" t="s">
        <v>16</v>
      </c>
    </row>
    <row r="15" spans="1:6" x14ac:dyDescent="0.25">
      <c r="A15" s="9">
        <v>4</v>
      </c>
      <c r="B15" s="10" t="s">
        <v>24</v>
      </c>
      <c r="C15" s="10" t="s">
        <v>13</v>
      </c>
      <c r="D15" s="10"/>
      <c r="E15" s="10">
        <v>1000</v>
      </c>
      <c r="F15" s="10" t="s">
        <v>16</v>
      </c>
    </row>
    <row r="16" spans="1:6" x14ac:dyDescent="0.25">
      <c r="A16" s="1">
        <v>5</v>
      </c>
      <c r="B16" t="s">
        <v>24</v>
      </c>
      <c r="C16" t="s">
        <v>33</v>
      </c>
      <c r="D16">
        <v>870</v>
      </c>
      <c r="F16" t="s">
        <v>34</v>
      </c>
    </row>
    <row r="17" spans="1:6" x14ac:dyDescent="0.25">
      <c r="A17" s="1">
        <v>5</v>
      </c>
      <c r="B17" t="s">
        <v>24</v>
      </c>
      <c r="C17" t="s">
        <v>35</v>
      </c>
      <c r="D17">
        <v>130</v>
      </c>
      <c r="F17" t="s">
        <v>34</v>
      </c>
    </row>
    <row r="18" spans="1:6" x14ac:dyDescent="0.25">
      <c r="A18" s="9">
        <v>5</v>
      </c>
      <c r="B18" s="10" t="s">
        <v>24</v>
      </c>
      <c r="C18" s="10" t="s">
        <v>3</v>
      </c>
      <c r="D18" s="10"/>
      <c r="E18" s="10">
        <v>1000</v>
      </c>
      <c r="F18" s="10" t="s">
        <v>34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"/>
  <sheetViews>
    <sheetView zoomScale="85" zoomScaleNormal="85" workbookViewId="0">
      <pane ySplit="5340" topLeftCell="A21"/>
      <selection activeCell="I17" sqref="I17"/>
      <selection pane="bottomLeft" activeCell="L23" sqref="L23"/>
    </sheetView>
  </sheetViews>
  <sheetFormatPr baseColWidth="10" defaultRowHeight="15" x14ac:dyDescent="0.25"/>
  <cols>
    <col min="1" max="1" width="33.42578125" customWidth="1"/>
    <col min="2" max="2" width="16" customWidth="1"/>
    <col min="3" max="3" width="20.140625" customWidth="1"/>
    <col min="4" max="4" width="13.7109375" customWidth="1"/>
    <col min="5" max="5" width="14.28515625" customWidth="1"/>
    <col min="6" max="6" width="11.5703125" customWidth="1"/>
    <col min="7" max="7" width="17" customWidth="1"/>
    <col min="8" max="8" width="17" bestFit="1" customWidth="1"/>
    <col min="9" max="13" width="17" customWidth="1"/>
    <col min="14" max="15" width="17" bestFit="1" customWidth="1"/>
    <col min="16" max="16" width="18.7109375" bestFit="1" customWidth="1"/>
    <col min="17" max="17" width="19.28515625" bestFit="1" customWidth="1"/>
  </cols>
  <sheetData>
    <row r="2" spans="1:5" x14ac:dyDescent="0.25">
      <c r="A2" t="s">
        <v>31</v>
      </c>
    </row>
    <row r="3" spans="1:5" x14ac:dyDescent="0.25">
      <c r="A3" s="2" t="s">
        <v>0</v>
      </c>
      <c r="B3" s="2" t="s">
        <v>23</v>
      </c>
      <c r="C3" s="2" t="s">
        <v>6</v>
      </c>
      <c r="D3" t="s">
        <v>11</v>
      </c>
      <c r="E3" t="s">
        <v>12</v>
      </c>
    </row>
    <row r="4" spans="1:5" x14ac:dyDescent="0.25">
      <c r="A4" t="s">
        <v>33</v>
      </c>
      <c r="B4">
        <v>5</v>
      </c>
      <c r="C4" t="s">
        <v>34</v>
      </c>
      <c r="D4" s="5">
        <v>870</v>
      </c>
      <c r="E4" s="5"/>
    </row>
    <row r="5" spans="1:5" x14ac:dyDescent="0.25">
      <c r="A5" t="s">
        <v>10</v>
      </c>
      <c r="D5" s="5">
        <v>870</v>
      </c>
      <c r="E5" s="5"/>
    </row>
    <row r="23" spans="3:5" x14ac:dyDescent="0.25">
      <c r="C23" s="13" t="s">
        <v>30</v>
      </c>
      <c r="D23" s="13">
        <f>IF((GETPIVOTDATA("Suma de Debe",$A$3)-GETPIVOTDATA("Suma de Haber",$A$3))&gt;0,GETPIVOTDATA("Suma de Debe",$A$3)-GETPIVOTDATA("Suma de Haber",$A$3),0)</f>
        <v>870</v>
      </c>
      <c r="E23" s="13">
        <f>IF((GETPIVOTDATA("Suma de Haber",$A$3)-GETPIVOTDATA("Suma de Debe",$A$3))&gt;0,GETPIVOTDATA("Suma de Haber",$A$3)-GETPIVOTDATA("Suma de Debe",$A$3),0)</f>
        <v>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"/>
  <sheetViews>
    <sheetView zoomScale="85" zoomScaleNormal="85" workbookViewId="0">
      <pane ySplit="5085" topLeftCell="A135"/>
      <selection activeCell="H13" sqref="H13"/>
      <selection pane="bottomLeft" activeCell="L138" sqref="L138"/>
    </sheetView>
  </sheetViews>
  <sheetFormatPr baseColWidth="10" defaultRowHeight="15" x14ac:dyDescent="0.25"/>
  <cols>
    <col min="1" max="1" width="22.28515625" customWidth="1"/>
    <col min="2" max="2" width="13.7109375" customWidth="1"/>
    <col min="3" max="4" width="14.28515625" customWidth="1"/>
    <col min="5" max="5" width="6.28515625" customWidth="1"/>
    <col min="6" max="6" width="20.42578125" customWidth="1"/>
    <col min="7" max="7" width="13.7109375" bestFit="1" customWidth="1"/>
    <col min="8" max="8" width="14.28515625" bestFit="1" customWidth="1"/>
  </cols>
  <sheetData>
    <row r="1" spans="1:15" x14ac:dyDescent="0.25">
      <c r="A1" s="17" t="s">
        <v>18</v>
      </c>
      <c r="F1" s="17" t="s">
        <v>19</v>
      </c>
    </row>
    <row r="3" spans="1:15" x14ac:dyDescent="0.25">
      <c r="A3" s="2" t="s">
        <v>9</v>
      </c>
      <c r="B3" t="s">
        <v>11</v>
      </c>
      <c r="C3" t="s">
        <v>12</v>
      </c>
      <c r="F3" s="2" t="s">
        <v>9</v>
      </c>
      <c r="G3" t="s">
        <v>11</v>
      </c>
      <c r="H3" t="s">
        <v>12</v>
      </c>
    </row>
    <row r="4" spans="1:15" x14ac:dyDescent="0.25">
      <c r="A4" s="3" t="s">
        <v>24</v>
      </c>
      <c r="B4" s="6">
        <v>7000</v>
      </c>
      <c r="C4" s="6">
        <v>3000</v>
      </c>
      <c r="D4" s="6"/>
      <c r="F4" s="3" t="s">
        <v>27</v>
      </c>
      <c r="G4" s="6"/>
      <c r="H4" s="6">
        <v>1500</v>
      </c>
      <c r="O4" t="s">
        <v>36</v>
      </c>
    </row>
    <row r="5" spans="1:15" x14ac:dyDescent="0.25">
      <c r="A5" s="4" t="s">
        <v>3</v>
      </c>
      <c r="B5" s="6">
        <v>5000</v>
      </c>
      <c r="C5" s="6">
        <v>2000</v>
      </c>
      <c r="D5" s="6"/>
      <c r="F5" s="4" t="s">
        <v>15</v>
      </c>
      <c r="G5" s="6"/>
      <c r="H5" s="6">
        <v>1500</v>
      </c>
      <c r="O5" t="s">
        <v>37</v>
      </c>
    </row>
    <row r="6" spans="1:15" x14ac:dyDescent="0.25">
      <c r="A6" s="4" t="s">
        <v>13</v>
      </c>
      <c r="B6" s="6">
        <v>1000</v>
      </c>
      <c r="C6" s="6">
        <v>1000</v>
      </c>
      <c r="D6" s="6"/>
      <c r="F6" s="3" t="s">
        <v>28</v>
      </c>
      <c r="G6" s="6">
        <v>1000</v>
      </c>
      <c r="H6" s="6"/>
      <c r="O6" t="s">
        <v>38</v>
      </c>
    </row>
    <row r="7" spans="1:15" x14ac:dyDescent="0.25">
      <c r="A7" s="4" t="s">
        <v>33</v>
      </c>
      <c r="B7" s="6">
        <v>870</v>
      </c>
      <c r="C7" s="6"/>
      <c r="D7" s="6"/>
      <c r="F7" s="4" t="s">
        <v>17</v>
      </c>
      <c r="G7" s="6">
        <v>1000</v>
      </c>
      <c r="H7" s="6"/>
      <c r="O7" t="s">
        <v>39</v>
      </c>
    </row>
    <row r="8" spans="1:15" x14ac:dyDescent="0.25">
      <c r="A8" s="4" t="s">
        <v>35</v>
      </c>
      <c r="B8" s="6">
        <v>130</v>
      </c>
      <c r="C8" s="6"/>
      <c r="D8" s="6"/>
      <c r="F8" s="3" t="s">
        <v>10</v>
      </c>
      <c r="G8" s="6">
        <v>1000</v>
      </c>
      <c r="H8" s="6">
        <v>1500</v>
      </c>
    </row>
    <row r="9" spans="1:15" x14ac:dyDescent="0.25">
      <c r="A9" s="3" t="s">
        <v>26</v>
      </c>
      <c r="B9" s="6"/>
      <c r="C9" s="6">
        <v>2000</v>
      </c>
      <c r="D9" s="6"/>
    </row>
    <row r="10" spans="1:15" x14ac:dyDescent="0.25">
      <c r="A10" s="4" t="s">
        <v>5</v>
      </c>
      <c r="B10" s="6"/>
      <c r="C10" s="6">
        <v>2000</v>
      </c>
      <c r="D10" s="6"/>
    </row>
    <row r="11" spans="1:15" x14ac:dyDescent="0.25">
      <c r="A11" s="3" t="s">
        <v>25</v>
      </c>
      <c r="B11" s="6"/>
      <c r="C11" s="6">
        <v>1500</v>
      </c>
      <c r="D11" s="6"/>
    </row>
    <row r="12" spans="1:15" x14ac:dyDescent="0.25">
      <c r="A12" s="4" t="s">
        <v>4</v>
      </c>
      <c r="B12" s="6"/>
      <c r="C12" s="6">
        <v>1500</v>
      </c>
      <c r="D12" s="6"/>
    </row>
    <row r="13" spans="1:15" x14ac:dyDescent="0.25">
      <c r="A13" s="3" t="s">
        <v>10</v>
      </c>
      <c r="B13" s="6">
        <v>7000</v>
      </c>
      <c r="C13" s="6">
        <v>6500</v>
      </c>
      <c r="D13" s="6"/>
    </row>
    <row r="14" spans="1:15" x14ac:dyDescent="0.25">
      <c r="D14" s="6"/>
    </row>
    <row r="15" spans="1:15" x14ac:dyDescent="0.25">
      <c r="D15" s="6"/>
    </row>
    <row r="16" spans="1:15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1:9" x14ac:dyDescent="0.25">
      <c r="D129" s="6"/>
    </row>
    <row r="130" spans="1:9" x14ac:dyDescent="0.25">
      <c r="D130" s="6"/>
    </row>
    <row r="131" spans="1:9" x14ac:dyDescent="0.25">
      <c r="D131" s="6"/>
    </row>
    <row r="132" spans="1:9" x14ac:dyDescent="0.25">
      <c r="D132" s="6"/>
    </row>
    <row r="133" spans="1:9" x14ac:dyDescent="0.25">
      <c r="D133" s="6"/>
    </row>
    <row r="134" spans="1:9" x14ac:dyDescent="0.25">
      <c r="D134" s="6"/>
    </row>
    <row r="135" spans="1:9" x14ac:dyDescent="0.25">
      <c r="D135" s="6"/>
    </row>
    <row r="136" spans="1:9" x14ac:dyDescent="0.25">
      <c r="D136" s="6"/>
    </row>
    <row r="137" spans="1:9" x14ac:dyDescent="0.25">
      <c r="B137" s="19" t="s">
        <v>21</v>
      </c>
      <c r="C137" s="18">
        <f>+G137-H137</f>
        <v>500</v>
      </c>
      <c r="F137" t="s">
        <v>20</v>
      </c>
      <c r="G137">
        <f>IF((GETPIVOTDATA("Suma de Haber",$F$3)-GETPIVOTDATA("Suma de Debe",$F$3))&gt;0,GETPIVOTDATA("Suma de Haber",$F$3)-GETPIVOTDATA("Suma de Debe",$F$3),0)</f>
        <v>500</v>
      </c>
      <c r="H137">
        <f>IF((GETPIVOTDATA("Suma de Debe",$F$3)-GETPIVOTDATA("Suma de Haber",$F$3))&gt;0,GETPIVOTDATA("Suma de Debe",$F$3)-GETPIVOTDATA("Suma de Haber",$F$3),0)</f>
        <v>0</v>
      </c>
    </row>
    <row r="138" spans="1:9" x14ac:dyDescent="0.25">
      <c r="C138">
        <f>+G11-H11</f>
        <v>0</v>
      </c>
    </row>
    <row r="139" spans="1:9" x14ac:dyDescent="0.25">
      <c r="A139" s="14" t="s">
        <v>22</v>
      </c>
      <c r="B139" s="14">
        <f>+GETPIVOTDATA("Suma de Debe",$A$3)</f>
        <v>7000</v>
      </c>
      <c r="C139" s="16">
        <f>+C137+GETPIVOTDATA("Suma de Haber",$A$3)</f>
        <v>7000</v>
      </c>
      <c r="D139" s="15" t="str">
        <f>IF((B139-C139)=0,"OK","NO IGUALA!")</f>
        <v>OK</v>
      </c>
      <c r="F139" s="14" t="s">
        <v>22</v>
      </c>
      <c r="G139" s="16">
        <f>+GETPIVOTDATA("Suma de Debe",$F$3)+G137</f>
        <v>1500</v>
      </c>
      <c r="H139" s="16">
        <f>+GETPIVOTDATA("Suma de Haber",$F$3)+H137</f>
        <v>1500</v>
      </c>
      <c r="I139" s="15" t="str">
        <f>IF((G139-H139)=0,"OK","NO IGUALA!")</f>
        <v>OK</v>
      </c>
    </row>
  </sheetData>
  <pageMargins left="0.7" right="0.7" top="0.75" bottom="0.75" header="0.3" footer="0.3"/>
  <pageSetup orientation="portrait" horizontalDpi="4294967294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Diario</vt:lpstr>
      <vt:lpstr>Mayores</vt:lpstr>
      <vt:lpstr>Estados Financieros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BOLIVIAIMPUESTOS.COM</dc:creator>
  <cp:lastModifiedBy>Full name</cp:lastModifiedBy>
  <dcterms:created xsi:type="dcterms:W3CDTF">2014-09-14T21:32:47Z</dcterms:created>
  <dcterms:modified xsi:type="dcterms:W3CDTF">2014-09-15T00:29:05Z</dcterms:modified>
</cp:coreProperties>
</file>